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0" yWindow="0" windowWidth="17670" windowHeight="6720" tabRatio="962" activeTab="2"/>
  </bookViews>
  <sheets>
    <sheet name="Титул с печатью" sheetId="12" r:id="rId1"/>
    <sheet name="Справочная информация с печатью" sheetId="13" r:id="rId2"/>
    <sheet name="расчёт обоснование с печатью" sheetId="14" r:id="rId3"/>
    <sheet name="титульный лист + раздел 1" sheetId="1" r:id="rId4"/>
    <sheet name="раздел 2" sheetId="2" r:id="rId5"/>
    <sheet name="раздел 3 (табл.2,3,4)" sheetId="6" r:id="rId6"/>
    <sheet name="табл.5" sheetId="7" r:id="rId7"/>
    <sheet name="раздел 4 (табл.6)" sheetId="8" r:id="rId8"/>
    <sheet name="раздел 5(табл.7)" sheetId="9" r:id="rId9"/>
    <sheet name="расчет обоснование" sheetId="11" r:id="rId10"/>
  </sheets>
  <definedNames>
    <definedName name="_xlnm._FilterDatabase" localSheetId="4" hidden="1">'раздел 2'!$A$2:$C$76</definedName>
    <definedName name="_xlnm._FilterDatabase" localSheetId="5" hidden="1">'раздел 3 (табл.2,3,4)'!$A$10:$J$326</definedName>
    <definedName name="_xlnm.Print_Area" localSheetId="4">'раздел 2'!$A$1:$B$81</definedName>
    <definedName name="_xlnm.Print_Area" localSheetId="5">'раздел 3 (табл.2,3,4)'!$A$1:$J$335</definedName>
    <definedName name="_xlnm.Print_Area" localSheetId="8">'раздел 5(табл.7)'!$A$1:$G$36</definedName>
    <definedName name="_xlnm.Print_Area" localSheetId="3">'титульный лист + раздел 1'!$A$1:$H$91</definedName>
  </definedNames>
  <calcPr calcId="162913"/>
</workbook>
</file>

<file path=xl/calcChain.xml><?xml version="1.0" encoding="utf-8"?>
<calcChain xmlns="http://schemas.openxmlformats.org/spreadsheetml/2006/main">
  <c r="I14" i="6" l="1"/>
  <c r="D29" i="6"/>
  <c r="E14" i="6"/>
  <c r="E11" i="6" s="1"/>
  <c r="D326" i="6"/>
  <c r="D325" i="6"/>
  <c r="D324" i="6"/>
  <c r="D323" i="6"/>
  <c r="J322" i="6"/>
  <c r="I322" i="6"/>
  <c r="H322" i="6"/>
  <c r="G322" i="6"/>
  <c r="F322" i="6"/>
  <c r="E322" i="6"/>
  <c r="D322" i="6" s="1"/>
  <c r="D321" i="6"/>
  <c r="D320" i="6"/>
  <c r="D319" i="6"/>
  <c r="J318" i="6"/>
  <c r="I318" i="6"/>
  <c r="H318" i="6"/>
  <c r="G318" i="6"/>
  <c r="F318" i="6"/>
  <c r="E318" i="6"/>
  <c r="D318" i="6" s="1"/>
  <c r="D317" i="6"/>
  <c r="D316" i="6"/>
  <c r="D315" i="6"/>
  <c r="D314" i="6"/>
  <c r="D313" i="6"/>
  <c r="D312" i="6"/>
  <c r="D311" i="6"/>
  <c r="D310" i="6"/>
  <c r="D309" i="6"/>
  <c r="D308" i="6"/>
  <c r="D307" i="6"/>
  <c r="J305" i="6"/>
  <c r="I305" i="6"/>
  <c r="H305" i="6"/>
  <c r="G305" i="6"/>
  <c r="G301" i="6" s="1"/>
  <c r="G290" i="6" s="1"/>
  <c r="G288" i="6" s="1"/>
  <c r="F305" i="6"/>
  <c r="E305" i="6"/>
  <c r="E301" i="6" s="1"/>
  <c r="D304" i="6"/>
  <c r="D303" i="6"/>
  <c r="J301" i="6"/>
  <c r="H301" i="6"/>
  <c r="H290" i="6" s="1"/>
  <c r="H288" i="6" s="1"/>
  <c r="F301" i="6"/>
  <c r="F290" i="6" s="1"/>
  <c r="F288" i="6" s="1"/>
  <c r="D300" i="6"/>
  <c r="D299" i="6"/>
  <c r="D298" i="6"/>
  <c r="D297" i="6"/>
  <c r="D296" i="6"/>
  <c r="D295" i="6"/>
  <c r="D292" i="6" s="1"/>
  <c r="D294" i="6"/>
  <c r="J292" i="6"/>
  <c r="H292" i="6"/>
  <c r="G292" i="6"/>
  <c r="F292" i="6"/>
  <c r="E292" i="6"/>
  <c r="J290" i="6"/>
  <c r="J288" i="6" s="1"/>
  <c r="J265" i="6" s="1"/>
  <c r="D289" i="6"/>
  <c r="D287" i="6"/>
  <c r="D286" i="6"/>
  <c r="D285" i="6"/>
  <c r="D284" i="6"/>
  <c r="D283" i="6"/>
  <c r="J281" i="6"/>
  <c r="I281" i="6"/>
  <c r="H281" i="6"/>
  <c r="G281" i="6"/>
  <c r="G279" i="6"/>
  <c r="F281" i="6"/>
  <c r="F279" i="6" s="1"/>
  <c r="E281" i="6"/>
  <c r="J279" i="6"/>
  <c r="I279" i="6"/>
  <c r="H279" i="6"/>
  <c r="E279" i="6"/>
  <c r="D278" i="6"/>
  <c r="J276" i="6"/>
  <c r="I276" i="6"/>
  <c r="H276" i="6"/>
  <c r="G276" i="6"/>
  <c r="F276" i="6"/>
  <c r="E276" i="6"/>
  <c r="D276" i="6"/>
  <c r="D275" i="6"/>
  <c r="D274" i="6"/>
  <c r="J272" i="6"/>
  <c r="I272" i="6"/>
  <c r="H272" i="6"/>
  <c r="G272" i="6"/>
  <c r="F272" i="6"/>
  <c r="E272" i="6"/>
  <c r="D272" i="6" s="1"/>
  <c r="D271" i="6"/>
  <c r="D270" i="6"/>
  <c r="D269" i="6"/>
  <c r="D268" i="6"/>
  <c r="J266" i="6"/>
  <c r="I266" i="6"/>
  <c r="H266" i="6"/>
  <c r="H265" i="6" s="1"/>
  <c r="H327" i="6" s="1"/>
  <c r="G266" i="6"/>
  <c r="G265" i="6" s="1"/>
  <c r="F266" i="6"/>
  <c r="E266" i="6"/>
  <c r="D264" i="6"/>
  <c r="D263" i="6"/>
  <c r="D262" i="6"/>
  <c r="D261" i="6"/>
  <c r="D259" i="6"/>
  <c r="I259" i="6"/>
  <c r="D258" i="6"/>
  <c r="D257" i="6"/>
  <c r="D255" i="6" s="1"/>
  <c r="I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J327" i="6" s="1"/>
  <c r="G228" i="6"/>
  <c r="F228" i="6"/>
  <c r="D218" i="6"/>
  <c r="D217" i="6"/>
  <c r="D216" i="6"/>
  <c r="D215" i="6"/>
  <c r="J214" i="6"/>
  <c r="I214" i="6"/>
  <c r="H214" i="6"/>
  <c r="G214" i="6"/>
  <c r="F214" i="6"/>
  <c r="E214" i="6"/>
  <c r="D214" i="6"/>
  <c r="D213" i="6"/>
  <c r="D212" i="6"/>
  <c r="D211" i="6"/>
  <c r="J210" i="6"/>
  <c r="I210" i="6"/>
  <c r="H210" i="6"/>
  <c r="G210" i="6"/>
  <c r="F210" i="6"/>
  <c r="E210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J197" i="6"/>
  <c r="J193" i="6" s="1"/>
  <c r="J182" i="6" s="1"/>
  <c r="J180" i="6" s="1"/>
  <c r="I197" i="6"/>
  <c r="I193" i="6"/>
  <c r="I182" i="6" s="1"/>
  <c r="I180" i="6" s="1"/>
  <c r="H197" i="6"/>
  <c r="G197" i="6"/>
  <c r="G193" i="6" s="1"/>
  <c r="G182" i="6" s="1"/>
  <c r="G180" i="6" s="1"/>
  <c r="G157" i="6" s="1"/>
  <c r="F197" i="6"/>
  <c r="E197" i="6"/>
  <c r="D197" i="6" s="1"/>
  <c r="D196" i="6"/>
  <c r="D195" i="6"/>
  <c r="H193" i="6"/>
  <c r="F193" i="6"/>
  <c r="D192" i="6"/>
  <c r="D191" i="6"/>
  <c r="D190" i="6"/>
  <c r="D189" i="6"/>
  <c r="D188" i="6"/>
  <c r="D187" i="6"/>
  <c r="D186" i="6"/>
  <c r="D184" i="6" s="1"/>
  <c r="J184" i="6"/>
  <c r="H184" i="6"/>
  <c r="H182" i="6" s="1"/>
  <c r="H180" i="6" s="1"/>
  <c r="G184" i="6"/>
  <c r="F184" i="6"/>
  <c r="E184" i="6"/>
  <c r="F182" i="6"/>
  <c r="D181" i="6"/>
  <c r="F180" i="6"/>
  <c r="D178" i="6"/>
  <c r="D177" i="6"/>
  <c r="D176" i="6"/>
  <c r="D175" i="6"/>
  <c r="J173" i="6"/>
  <c r="I173" i="6"/>
  <c r="I171" i="6" s="1"/>
  <c r="H173" i="6"/>
  <c r="H171" i="6"/>
  <c r="G173" i="6"/>
  <c r="F173" i="6"/>
  <c r="F171" i="6" s="1"/>
  <c r="E173" i="6"/>
  <c r="E171" i="6" s="1"/>
  <c r="J171" i="6"/>
  <c r="G171" i="6"/>
  <c r="D170" i="6"/>
  <c r="J168" i="6"/>
  <c r="I168" i="6"/>
  <c r="H168" i="6"/>
  <c r="G168" i="6"/>
  <c r="F168" i="6"/>
  <c r="E168" i="6"/>
  <c r="D168" i="6"/>
  <c r="D167" i="6"/>
  <c r="D166" i="6"/>
  <c r="J164" i="6"/>
  <c r="I164" i="6"/>
  <c r="H164" i="6"/>
  <c r="G164" i="6"/>
  <c r="F164" i="6"/>
  <c r="D164" i="6"/>
  <c r="E164" i="6"/>
  <c r="D163" i="6"/>
  <c r="D162" i="6"/>
  <c r="D161" i="6"/>
  <c r="D160" i="6"/>
  <c r="J158" i="6"/>
  <c r="J157" i="6" s="1"/>
  <c r="I158" i="6"/>
  <c r="H158" i="6"/>
  <c r="G158" i="6"/>
  <c r="F158" i="6"/>
  <c r="E158" i="6"/>
  <c r="D156" i="6"/>
  <c r="D155" i="6"/>
  <c r="D154" i="6"/>
  <c r="D153" i="6"/>
  <c r="D151" i="6"/>
  <c r="I151" i="6"/>
  <c r="D150" i="6"/>
  <c r="D149" i="6"/>
  <c r="D147" i="6"/>
  <c r="I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I120" i="6" s="1"/>
  <c r="E123" i="6"/>
  <c r="D122" i="6"/>
  <c r="J120" i="6"/>
  <c r="J219" i="6" s="1"/>
  <c r="G120" i="6"/>
  <c r="G219" i="6" s="1"/>
  <c r="F120" i="6"/>
  <c r="E120" i="6"/>
  <c r="D61" i="6"/>
  <c r="D79" i="6"/>
  <c r="D66" i="6"/>
  <c r="D67" i="6"/>
  <c r="D64" i="6" s="1"/>
  <c r="D68" i="6"/>
  <c r="D69" i="6"/>
  <c r="D70" i="6"/>
  <c r="D86" i="6"/>
  <c r="D77" i="6"/>
  <c r="D75" i="6" s="1"/>
  <c r="E75" i="6"/>
  <c r="D108" i="6"/>
  <c r="D109" i="6"/>
  <c r="D103" i="6"/>
  <c r="D104" i="6"/>
  <c r="D106" i="6"/>
  <c r="D107" i="6"/>
  <c r="D102" i="6"/>
  <c r="D91" i="6"/>
  <c r="D92" i="6"/>
  <c r="D93" i="6"/>
  <c r="D90" i="6"/>
  <c r="D94" i="6"/>
  <c r="D95" i="6"/>
  <c r="D96" i="6"/>
  <c r="D97" i="6"/>
  <c r="D98" i="6"/>
  <c r="D99" i="6"/>
  <c r="D100" i="6"/>
  <c r="E101" i="6"/>
  <c r="D101" i="6" s="1"/>
  <c r="D87" i="6"/>
  <c r="D72" i="6"/>
  <c r="J64" i="6"/>
  <c r="I64" i="6"/>
  <c r="I62" i="6" s="1"/>
  <c r="D58" i="6"/>
  <c r="D57" i="6"/>
  <c r="D52" i="6"/>
  <c r="D53" i="6"/>
  <c r="D54" i="6"/>
  <c r="D51" i="6"/>
  <c r="D16" i="6"/>
  <c r="I55" i="6"/>
  <c r="I59" i="6"/>
  <c r="I101" i="6"/>
  <c r="D37" i="6"/>
  <c r="G11" i="6"/>
  <c r="F11" i="6"/>
  <c r="D17" i="6"/>
  <c r="D18" i="6"/>
  <c r="D19" i="6"/>
  <c r="D20" i="6"/>
  <c r="D21" i="6"/>
  <c r="D22" i="6"/>
  <c r="D23" i="6"/>
  <c r="D24" i="6"/>
  <c r="D25" i="6"/>
  <c r="D26" i="6"/>
  <c r="D27" i="6"/>
  <c r="D28" i="6"/>
  <c r="D30" i="6"/>
  <c r="D31" i="6"/>
  <c r="D32" i="6"/>
  <c r="J14" i="6"/>
  <c r="I38" i="6"/>
  <c r="I42" i="6"/>
  <c r="I11" i="6" s="1"/>
  <c r="I49" i="6"/>
  <c r="I88" i="6"/>
  <c r="I84" i="6" s="1"/>
  <c r="I73" i="6" s="1"/>
  <c r="I71" i="6" s="1"/>
  <c r="D80" i="6"/>
  <c r="G88" i="6"/>
  <c r="H64" i="6"/>
  <c r="H62" i="6" s="1"/>
  <c r="G64" i="6"/>
  <c r="G62" i="6" s="1"/>
  <c r="F64" i="6"/>
  <c r="F62" i="6" s="1"/>
  <c r="E64" i="6"/>
  <c r="E62" i="6" s="1"/>
  <c r="H88" i="6"/>
  <c r="F88" i="6"/>
  <c r="F84" i="6" s="1"/>
  <c r="F73" i="6" s="1"/>
  <c r="F71" i="6" s="1"/>
  <c r="E88" i="6"/>
  <c r="E84" i="6" s="1"/>
  <c r="E73" i="6" s="1"/>
  <c r="E71" i="6" s="1"/>
  <c r="D41" i="6"/>
  <c r="D40" i="6"/>
  <c r="G49" i="6"/>
  <c r="F49" i="6"/>
  <c r="E49" i="6"/>
  <c r="H49" i="6"/>
  <c r="J101" i="6"/>
  <c r="J105" i="6"/>
  <c r="H55" i="6"/>
  <c r="G55" i="6"/>
  <c r="F55" i="6"/>
  <c r="D55" i="6" s="1"/>
  <c r="E55" i="6"/>
  <c r="J55" i="6"/>
  <c r="D13" i="6"/>
  <c r="D34" i="6"/>
  <c r="D33" i="6"/>
  <c r="D36" i="6"/>
  <c r="D35" i="6"/>
  <c r="D47" i="6"/>
  <c r="D46" i="6"/>
  <c r="D45" i="6"/>
  <c r="D42" i="6" s="1"/>
  <c r="D44" i="6"/>
  <c r="J62" i="6"/>
  <c r="J49" i="6"/>
  <c r="F59" i="6"/>
  <c r="G59" i="6"/>
  <c r="H59" i="6"/>
  <c r="J59" i="6"/>
  <c r="J75" i="6"/>
  <c r="H84" i="6"/>
  <c r="J88" i="6"/>
  <c r="J84" i="6" s="1"/>
  <c r="H101" i="6"/>
  <c r="H105" i="6"/>
  <c r="I105" i="6"/>
  <c r="E59" i="6"/>
  <c r="D59" i="6" s="1"/>
  <c r="F75" i="6"/>
  <c r="G75" i="6"/>
  <c r="G73" i="6" s="1"/>
  <c r="G71" i="6" s="1"/>
  <c r="F105" i="6"/>
  <c r="G105" i="6"/>
  <c r="E105" i="6"/>
  <c r="D105" i="6" s="1"/>
  <c r="F101" i="6"/>
  <c r="G101" i="6"/>
  <c r="J11" i="6"/>
  <c r="G84" i="6"/>
  <c r="D83" i="6"/>
  <c r="D82" i="6"/>
  <c r="D81" i="6"/>
  <c r="D78" i="6"/>
  <c r="H75" i="6"/>
  <c r="H73" i="6" s="1"/>
  <c r="H71" i="6" s="1"/>
  <c r="D38" i="6"/>
  <c r="J73" i="6" l="1"/>
  <c r="J71" i="6" s="1"/>
  <c r="J48" i="6"/>
  <c r="J110" i="6" s="1"/>
  <c r="G48" i="6"/>
  <c r="F327" i="6"/>
  <c r="H48" i="6"/>
  <c r="H110" i="6" s="1"/>
  <c r="G110" i="6"/>
  <c r="H157" i="6"/>
  <c r="H219" i="6" s="1"/>
  <c r="F157" i="6"/>
  <c r="F219" i="6" s="1"/>
  <c r="G327" i="6"/>
  <c r="F265" i="6"/>
  <c r="D279" i="6"/>
  <c r="E290" i="6"/>
  <c r="E288" i="6" s="1"/>
  <c r="D171" i="6"/>
  <c r="D173" i="6"/>
  <c r="D281" i="6"/>
  <c r="F48" i="6"/>
  <c r="F110" i="6" s="1"/>
  <c r="E265" i="6"/>
  <c r="E327" i="6" s="1"/>
  <c r="D305" i="6"/>
  <c r="D301" i="6" s="1"/>
  <c r="D290" i="6" s="1"/>
  <c r="D288" i="6" s="1"/>
  <c r="D266" i="6"/>
  <c r="I301" i="6"/>
  <c r="I290" i="6" s="1"/>
  <c r="I288" i="6" s="1"/>
  <c r="I265" i="6"/>
  <c r="I327" i="6" s="1"/>
  <c r="E193" i="6"/>
  <c r="E182" i="6" s="1"/>
  <c r="E180" i="6" s="1"/>
  <c r="E157" i="6" s="1"/>
  <c r="E219" i="6" s="1"/>
  <c r="D158" i="6"/>
  <c r="D193" i="6"/>
  <c r="D182" i="6" s="1"/>
  <c r="D180" i="6" s="1"/>
  <c r="I157" i="6"/>
  <c r="D157" i="6"/>
  <c r="I219" i="6"/>
  <c r="D62" i="6"/>
  <c r="D88" i="6"/>
  <c r="E48" i="6"/>
  <c r="E110" i="6" s="1"/>
  <c r="D49" i="6"/>
  <c r="D84" i="6"/>
  <c r="D73" i="6" s="1"/>
  <c r="D71" i="6" s="1"/>
  <c r="I48" i="6"/>
  <c r="I110" i="6" s="1"/>
  <c r="D231" i="6"/>
  <c r="D228" i="6"/>
  <c r="D123" i="6"/>
  <c r="D120" i="6"/>
  <c r="D14" i="6"/>
  <c r="D11" i="6"/>
  <c r="D219" i="6" l="1"/>
  <c r="D265" i="6"/>
  <c r="D48" i="6"/>
  <c r="D327" i="6"/>
  <c r="D110" i="6"/>
</calcChain>
</file>

<file path=xl/sharedStrings.xml><?xml version="1.0" encoding="utf-8"?>
<sst xmlns="http://schemas.openxmlformats.org/spreadsheetml/2006/main" count="950" uniqueCount="311">
  <si>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</si>
  <si>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</si>
  <si>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</si>
  <si>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</si>
  <si>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</si>
  <si>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</si>
  <si>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</si>
  <si>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</si>
  <si>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</si>
  <si>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</si>
  <si>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</si>
  <si>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</si>
  <si>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</si>
  <si>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</si>
  <si>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</si>
  <si>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</si>
  <si>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</si>
  <si>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</si>
  <si>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</si>
  <si>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</si>
  <si>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</si>
  <si>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</si>
  <si>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</si>
  <si>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</si>
  <si>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</si>
  <si>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</si>
  <si>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</si>
  <si>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</si>
  <si>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</si>
  <si>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</si>
  <si>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</si>
  <si>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</si>
  <si>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</si>
  <si>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</si>
  <si>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</si>
  <si>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</si>
  <si>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</si>
  <si>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</si>
  <si>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</si>
  <si>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</si>
  <si>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</si>
  <si>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</si>
  <si>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</si>
  <si>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</si>
  <si>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</si>
  <si>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</si>
  <si>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</si>
  <si>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</si>
  <si>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</si>
  <si>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</si>
  <si>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</si>
  <si>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</si>
  <si>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</si>
  <si>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</si>
  <si>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</si>
  <si>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</si>
  <si>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</si>
  <si>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</si>
  <si>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</si>
  <si>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</si>
  <si>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</si>
  <si>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</si>
  <si>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</si>
  <si>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</si>
  <si>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</si>
  <si>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</si>
  <si>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</si>
  <si>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</si>
  <si>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</si>
  <si>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</si>
  <si>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</si>
  <si>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</si>
  <si>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</si>
  <si>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</si>
  <si>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</si>
  <si>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</si>
  <si>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</si>
  <si>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</si>
  <si>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</si>
  <si>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</si>
  <si>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</si>
  <si>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</si>
  <si>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</si>
  <si>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</si>
  <si>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</si>
  <si>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</si>
  <si>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</si>
  <si>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</si>
  <si>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</si>
  <si>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</si>
  <si>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</si>
  <si>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</si>
  <si>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</si>
  <si>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</si>
  <si>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</si>
  <si>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</si>
  <si>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</si>
  <si>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</si>
  <si>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</si>
  <si>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</si>
  <si>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</si>
  <si>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</si>
  <si>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</si>
  <si>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</si>
  <si>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</si>
  <si>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</si>
  <si>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</si>
  <si>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</si>
  <si>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</si>
  <si>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</si>
  <si>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</si>
  <si>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</si>
  <si>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</si>
  <si>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</si>
  <si>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</si>
  <si>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</si>
  <si>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</si>
  <si>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</si>
  <si>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</si>
  <si>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</si>
  <si>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</si>
  <si>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</si>
  <si>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</si>
  <si>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</si>
  <si>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</si>
  <si>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</si>
  <si>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 xml:space="preserve">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</si>
  <si>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  <charset val="204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</si>
  <si>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</si>
  <si>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</si>
  <si>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</si>
  <si>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</si>
  <si>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</si>
  <si>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</si>
  <si>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</si>
  <si>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</si>
  <si>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</si>
  <si>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</si>
  <si>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</si>
  <si>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</si>
  <si>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</si>
  <si>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</si>
  <si>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</si>
  <si>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</si>
  <si>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</si>
  <si>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</si>
  <si>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</si>
  <si>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</si>
  <si>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</si>
  <si>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</si>
  <si>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  <charset val="204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</si>
  <si>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</si>
  <si>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</si>
  <si>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</si>
  <si>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</si>
  <si>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</si>
  <si>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</si>
  <si>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</si>
  <si>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</si>
  <si>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</si>
  <si>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</si>
  <si>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</si>
  <si>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</si>
  <si>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</si>
  <si>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</si>
  <si>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</si>
  <si>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</si>
  <si>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</si>
  <si>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</si>
  <si>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</si>
  <si>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</si>
  <si>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</si>
  <si>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</si>
  <si>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</si>
  <si>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</si>
  <si>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</si>
  <si>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  <charset val="204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</si>
  <si>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</si>
  <si>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</si>
  <si>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</si>
  <si>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</si>
  <si>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</si>
  <si>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</si>
  <si>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</si>
  <si>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</si>
  <si>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</si>
  <si>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</si>
  <si>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</si>
  <si>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</si>
  <si>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</si>
  <si>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</si>
  <si>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</si>
  <si>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</si>
  <si>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</si>
  <si>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</si>
  <si>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</si>
  <si>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</si>
  <si>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</si>
  <si>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</si>
  <si>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</si>
  <si>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</si>
  <si>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</si>
  <si>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</si>
  <si>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</si>
  <si>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</si>
  <si>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</si>
  <si>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</si>
  <si>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</si>
  <si>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</si>
  <si>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</si>
  <si>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</si>
  <si>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</si>
  <si>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</si>
  <si>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</si>
  <si>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</si>
  <si>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</si>
  <si>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</si>
  <si>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</si>
  <si>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</si>
  <si>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</si>
  <si>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</si>
  <si>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</si>
  <si>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</si>
  <si>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</si>
  <si>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</si>
  <si>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</si>
  <si>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</si>
  <si>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</si>
  <si>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</si>
  <si>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</si>
  <si>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</si>
  <si>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</si>
  <si>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</si>
  <si>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</si>
  <si>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</si>
  <si>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</si>
  <si>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</si>
  <si>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</si>
  <si>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</si>
  <si>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</si>
  <si>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</si>
  <si>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</si>
  <si>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</si>
  <si>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</si>
  <si>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</si>
  <si>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</si>
  <si>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</si>
  <si>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</si>
  <si>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</si>
  <si>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</si>
  <si>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</si>
  <si>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</si>
  <si>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</si>
  <si>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  <charset val="204"/>
      </rPr>
      <t>всего:</t>
    </r>
  </si>
  <si>
    <t>добровольные пожертвования</t>
  </si>
  <si>
    <t>иные доходы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</si>
  <si>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</si>
  <si>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</si>
  <si>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</si>
  <si>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</si>
  <si>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</si>
  <si>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</si>
  <si>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 xml:space="preserve">                                                                                            (число, месяц, год)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</si>
  <si>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</si>
  <si>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</si>
  <si>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</si>
  <si>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</si>
  <si>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</si>
  <si>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</si>
  <si>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</si>
  <si>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</si>
  <si>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</si>
  <si>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</si>
  <si>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на  2016  г.</t>
  </si>
  <si>
    <t>на  2017 г.</t>
  </si>
  <si>
    <t>на  2018 г.</t>
  </si>
  <si>
    <t>МАУ ДО ДЮЦ "Рифей" г. Перми</t>
  </si>
  <si>
    <t>5905007160/590501001</t>
  </si>
  <si>
    <t>614036, г.Пермь, ул.Дениса Давыдова, 13</t>
  </si>
  <si>
    <t>обеспечение необходимых условий для личностного развития, укрепления здоровья и профессионального самоопределения, творческого труда детей в возрасте преимущественно от 6 до 18 лет; адаптация детей к жизни в современном обществе; формирование общей культуры детей; организация содержательного досуга; воспитание гражданственности, трудолюбия, уважения к правам и свободам человека, любви к окружающей природе, Родине, семье; воспитание социально-активной личности.</t>
  </si>
  <si>
    <t>реализация дополнительных образовательных программ и услуг в интересах личности, семьи, общества государства по направленностям: художественно-эстетическая, спортивно-техническая, физкультурно-спортивная, социально-педагогическая, туристско-краеведческая.</t>
  </si>
  <si>
    <t>1. оказание платных дополнительных образательных услуг по направлениям:</t>
  </si>
  <si>
    <t>художественно-эстетическое, спортивно-техническое, физкультурно-спортивное, социально-педагогическое, туристско-краеведческое.</t>
  </si>
  <si>
    <t>2. оказание иных платных услуг, сопутствующих образовательным:</t>
  </si>
  <si>
    <t>реализация игровых, просветительских, экскурсионных, досуговых, театральных, праздничных и других программ;</t>
  </si>
  <si>
    <t>организация конкурсов детского и юношеского творчества, смотров, фестивалей, выставок, концертов, слетов, соревнований;</t>
  </si>
  <si>
    <t>осуществление обмена опытом с учреждениями и организациями, ведущими аналогичную деятельность путем организации семинаров, лекций, мастер-классов, круглых столов, конференций для педагогов, работающих в системе образования;</t>
  </si>
  <si>
    <t>организация каникулярной занятости детей и подростков;</t>
  </si>
  <si>
    <t>организация социальной стажировки обучающихся;</t>
  </si>
  <si>
    <t>оказание услуг психологической службы, логопеда, дефектолога.</t>
  </si>
  <si>
    <t>2049,46</t>
  </si>
  <si>
    <t>на 2016 очередной финан-совый год</t>
  </si>
  <si>
    <t>на 2017 г., 1-ый год планового периода</t>
  </si>
  <si>
    <t>на 2018 г., 2-ой год планового периода</t>
  </si>
  <si>
    <t>на 2016  очеред-ной финансо-вый год</t>
  </si>
  <si>
    <t>на 2018 г., 1-ый год планового периода</t>
  </si>
  <si>
    <t>на 2016 очередной финансо-вый год</t>
  </si>
  <si>
    <t xml:space="preserve">на 2018 </t>
  </si>
  <si>
    <t>на  2016, 2017, 2018гг</t>
  </si>
  <si>
    <t>Васильева М.Г.</t>
  </si>
  <si>
    <t>телефон__(342)226-39-01________</t>
  </si>
  <si>
    <t>План на 2016г (руб)</t>
  </si>
  <si>
    <t xml:space="preserve">  Учреждение: _____________________МАУ ДО ДЮЦ "Рифей" г. Перми__________________________________________________________________________________</t>
  </si>
  <si>
    <t>Расчет обоснования изменений бюджетных ассигнований  на 2016 г</t>
  </si>
  <si>
    <t>к плану Финансово-хозяйственной деятельности от  30.09.2016</t>
  </si>
  <si>
    <t>единовременное пособие пед.работникам (Решение ПГД от 25.09.2007 № 226)</t>
  </si>
  <si>
    <t>«      15    »        декабря                       2016г.</t>
  </si>
  <si>
    <t>«   15   »            декабря              2016г.</t>
  </si>
  <si>
    <t>Ягубков Н.А.</t>
  </si>
  <si>
    <t>«15»  декабря  2016 г.</t>
  </si>
  <si>
    <t>Увеличение муниципальных услуг (корректировка МЗ)  на сумму 363569,00 руб.уменьшение (корректировка МЗ) на сумму 1337,91 руб., уменьшение (аренда) на сумму 52726,14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</si>
</sst>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8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/>
    <xf numFmtId="3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/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3" fontId="12" fillId="3" borderId="5" xfId="0" applyNumberFormat="1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2" fillId="0" borderId="0" xfId="0" applyFont="1"/>
    <xf numFmtId="4" fontId="12" fillId="2" borderId="7" xfId="0" applyNumberFormat="1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3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/>
    <xf numFmtId="0" fontId="2" fillId="0" borderId="9" xfId="0" applyFont="1" applyBorder="1" applyAlignment="1">
      <alignment vertical="top" wrapText="1"/>
    </xf>
    <xf numFmtId="0" fontId="4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7" fillId="0" borderId="0" xfId="0" applyFont="1" applyBorder="1"/>
    <xf numFmtId="0" fontId="20" fillId="0" borderId="0" xfId="0" applyFont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12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wrapText="1"/>
    </xf>
    <xf numFmtId="0" fontId="29" fillId="0" borderId="2" xfId="0" applyFont="1" applyBorder="1"/>
    <xf numFmtId="4" fontId="12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2" fillId="0" borderId="0" xfId="0" applyFont="1" applyAlignment="1">
      <alignment horizontal="left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wrapText="1"/>
    </xf>
    <xf numFmtId="0" fontId="22" fillId="0" borderId="6" xfId="0" applyFont="1" applyBorder="1" applyAlignment="1">
      <alignment vertical="top" wrapText="1"/>
    </xf>
    <xf numFmtId="49" fontId="22" fillId="0" borderId="3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22" fillId="0" borderId="2" xfId="0" applyFont="1" applyBorder="1" applyAlignment="1">
      <alignment horizontal="center"/>
    </xf>
    <xf numFmtId="0" fontId="29" fillId="0" borderId="2" xfId="0" applyFont="1" applyBorder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19050</xdr:colOff>
      <xdr:row>37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8A81F30-248B-47D4-906F-4801E4E2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0" cy="718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457200</xdr:colOff>
      <xdr:row>35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250CC88-2855-4CD2-ADCA-B71210CA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68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361950</xdr:colOff>
      <xdr:row>39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2FB62C0-55A3-4E25-B9A7-FA5AC708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15550" cy="749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C22" sqref="C22"/>
    </sheetView>
  </sheetViews>
  <sheetFormatPr defaultRowHeight="15" x14ac:dyDescent="0.25"/>
  <cols>
    <col min="1" max="1" width="17.140625" customWidth="1"/>
    <col min="2" max="2" width="22.7109375" customWidth="1"/>
    <col min="3" max="3" width="23.5703125" customWidth="1"/>
    <col min="4" max="4" width="22.85546875" customWidth="1"/>
    <col min="5" max="5" width="43.7109375" customWidth="1"/>
  </cols>
  <sheetData>
    <row r="1" spans="1:5" x14ac:dyDescent="0.25">
      <c r="E1" s="89" t="s">
        <v>256</v>
      </c>
    </row>
    <row r="2" spans="1:5" x14ac:dyDescent="0.25">
      <c r="E2" s="89" t="s">
        <v>257</v>
      </c>
    </row>
    <row r="3" spans="1:5" x14ac:dyDescent="0.25">
      <c r="E3" s="89" t="s">
        <v>258</v>
      </c>
    </row>
    <row r="4" spans="1:5" x14ac:dyDescent="0.25">
      <c r="E4" s="89" t="s">
        <v>259</v>
      </c>
    </row>
    <row r="5" spans="1:5" x14ac:dyDescent="0.25">
      <c r="E5" s="89" t="s">
        <v>260</v>
      </c>
    </row>
    <row r="6" spans="1:5" x14ac:dyDescent="0.25">
      <c r="E6" s="89" t="s">
        <v>261</v>
      </c>
    </row>
    <row r="7" spans="1:5" ht="15.75" x14ac:dyDescent="0.25">
      <c r="A7" s="90"/>
      <c r="B7" s="90"/>
      <c r="C7" s="91"/>
      <c r="D7" s="90"/>
      <c r="E7" s="90"/>
    </row>
    <row r="8" spans="1:5" ht="15.75" x14ac:dyDescent="0.25">
      <c r="A8" s="90"/>
      <c r="B8" s="90"/>
      <c r="C8" s="91" t="s">
        <v>303</v>
      </c>
      <c r="D8" s="90"/>
      <c r="E8" s="90"/>
    </row>
    <row r="9" spans="1:5" ht="15.75" x14ac:dyDescent="0.25">
      <c r="A9" s="90"/>
      <c r="B9" s="90"/>
      <c r="C9" s="91" t="s">
        <v>304</v>
      </c>
      <c r="D9" s="90"/>
      <c r="E9" s="90"/>
    </row>
    <row r="10" spans="1:5" ht="15.75" x14ac:dyDescent="0.25">
      <c r="A10" s="90"/>
      <c r="B10" s="90"/>
      <c r="C10" s="91" t="s">
        <v>262</v>
      </c>
      <c r="D10" s="90"/>
      <c r="E10" s="90"/>
    </row>
    <row r="11" spans="1:5" ht="13.5" customHeight="1" x14ac:dyDescent="0.25">
      <c r="A11" s="90"/>
      <c r="B11" s="90"/>
      <c r="C11" s="91"/>
      <c r="D11" s="90"/>
      <c r="E11" s="90"/>
    </row>
    <row r="12" spans="1:5" ht="15.75" customHeight="1" x14ac:dyDescent="0.25">
      <c r="A12" s="165" t="s">
        <v>302</v>
      </c>
      <c r="B12" s="165"/>
      <c r="C12" s="165"/>
      <c r="D12" s="165"/>
      <c r="E12" s="165"/>
    </row>
    <row r="13" spans="1:5" ht="15.75" x14ac:dyDescent="0.25">
      <c r="A13" s="91"/>
      <c r="B13" s="90"/>
      <c r="C13" s="90"/>
      <c r="D13" s="90"/>
      <c r="E13" s="90"/>
    </row>
    <row r="14" spans="1:5" ht="49.5" x14ac:dyDescent="0.25">
      <c r="A14" s="92" t="s">
        <v>263</v>
      </c>
      <c r="B14" s="92" t="s">
        <v>301</v>
      </c>
      <c r="C14" s="92" t="s">
        <v>264</v>
      </c>
      <c r="D14" s="92" t="s">
        <v>265</v>
      </c>
      <c r="E14" s="92" t="s">
        <v>266</v>
      </c>
    </row>
    <row r="15" spans="1:5" ht="22.5" customHeight="1" x14ac:dyDescent="0.25">
      <c r="A15" s="166" t="s">
        <v>267</v>
      </c>
      <c r="B15" s="166"/>
      <c r="C15" s="166"/>
      <c r="D15" s="166"/>
      <c r="E15" s="166"/>
    </row>
    <row r="16" spans="1:5" ht="93" customHeight="1" x14ac:dyDescent="0.25">
      <c r="A16" s="93">
        <v>80000</v>
      </c>
      <c r="B16" s="94">
        <v>32210011.02</v>
      </c>
      <c r="C16" s="94">
        <v>32519515.969999999</v>
      </c>
      <c r="D16" s="94">
        <v>309504.95</v>
      </c>
      <c r="E16" s="107" t="s">
        <v>310</v>
      </c>
    </row>
    <row r="17" spans="1:5" ht="16.5" x14ac:dyDescent="0.25">
      <c r="A17" s="167"/>
      <c r="B17" s="167"/>
      <c r="C17" s="167"/>
      <c r="D17" s="167"/>
      <c r="E17" s="167"/>
    </row>
    <row r="18" spans="1:5" ht="21" customHeight="1" x14ac:dyDescent="0.25">
      <c r="A18" s="166" t="s">
        <v>268</v>
      </c>
      <c r="B18" s="166"/>
      <c r="C18" s="166"/>
      <c r="D18" s="166"/>
      <c r="E18" s="166"/>
    </row>
    <row r="19" spans="1:5" ht="67.5" customHeight="1" x14ac:dyDescent="0.25">
      <c r="A19" s="108">
        <v>90102</v>
      </c>
      <c r="B19" s="94">
        <v>2056645.26</v>
      </c>
      <c r="C19" s="94">
        <v>2206645.2599999998</v>
      </c>
      <c r="D19" s="94">
        <v>150000</v>
      </c>
      <c r="E19" s="107" t="s">
        <v>305</v>
      </c>
    </row>
    <row r="20" spans="1:5" ht="5.25" customHeight="1" x14ac:dyDescent="0.25">
      <c r="A20" s="95"/>
      <c r="B20" s="90"/>
      <c r="C20" s="90"/>
      <c r="D20" s="90"/>
      <c r="E20" s="90"/>
    </row>
    <row r="21" spans="1:5" ht="30" customHeight="1" x14ac:dyDescent="0.25">
      <c r="A21" s="95" t="s">
        <v>269</v>
      </c>
      <c r="B21" s="90"/>
      <c r="C21" s="90"/>
      <c r="D21" s="90" t="s">
        <v>308</v>
      </c>
      <c r="E21" s="90"/>
    </row>
    <row r="22" spans="1:5" ht="27.75" customHeight="1" x14ac:dyDescent="0.25">
      <c r="A22" s="95" t="s">
        <v>270</v>
      </c>
      <c r="B22" s="90"/>
      <c r="C22" s="90"/>
      <c r="D22" s="90" t="s">
        <v>299</v>
      </c>
      <c r="E22" s="90"/>
    </row>
    <row r="23" spans="1:5" ht="27.75" customHeight="1" x14ac:dyDescent="0.25">
      <c r="A23" s="95" t="s">
        <v>271</v>
      </c>
      <c r="B23" s="90"/>
      <c r="C23" s="90"/>
      <c r="D23" s="90"/>
      <c r="E23" s="90"/>
    </row>
    <row r="24" spans="1:5" x14ac:dyDescent="0.25">
      <c r="A24" s="90"/>
      <c r="B24" s="90"/>
      <c r="C24" s="90"/>
      <c r="D24" s="90"/>
      <c r="E24" s="90"/>
    </row>
  </sheetData>
  <mergeCells count="4">
    <mergeCell ref="A12:E12"/>
    <mergeCell ref="A15:E15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" sqref="R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view="pageBreakPreview" zoomScaleNormal="100" zoomScaleSheetLayoutView="100" workbookViewId="0">
      <selection activeCell="E17" sqref="E17:F17"/>
    </sheetView>
  </sheetViews>
  <sheetFormatPr defaultRowHeight="15" x14ac:dyDescent="0.25"/>
  <cols>
    <col min="1" max="1" width="11.85546875" customWidth="1"/>
    <col min="2" max="2" width="18.140625" style="16" customWidth="1"/>
    <col min="3" max="3" width="14.7109375" style="16" customWidth="1"/>
    <col min="4" max="4" width="41.5703125" style="16" customWidth="1"/>
    <col min="5" max="5" width="6.140625" style="16" customWidth="1"/>
    <col min="6" max="6" width="16.42578125" style="16" customWidth="1"/>
    <col min="7" max="8" width="13.42578125" style="16" customWidth="1"/>
  </cols>
  <sheetData>
    <row r="1" spans="1:9" ht="11.45" customHeight="1" x14ac:dyDescent="0.25">
      <c r="A1" s="5"/>
      <c r="F1" s="127" t="s">
        <v>42</v>
      </c>
      <c r="G1" s="127"/>
      <c r="H1" s="127"/>
    </row>
    <row r="2" spans="1:9" ht="11.45" customHeight="1" x14ac:dyDescent="0.25">
      <c r="A2" s="5"/>
      <c r="F2" s="127" t="s">
        <v>40</v>
      </c>
      <c r="G2" s="127"/>
      <c r="H2" s="127"/>
    </row>
    <row r="3" spans="1:9" ht="11.45" customHeight="1" x14ac:dyDescent="0.25">
      <c r="A3" s="6"/>
      <c r="F3" s="127" t="s">
        <v>36</v>
      </c>
      <c r="G3" s="127"/>
      <c r="H3" s="127"/>
    </row>
    <row r="4" spans="1:9" ht="11.45" customHeight="1" x14ac:dyDescent="0.25">
      <c r="A4" s="6"/>
      <c r="F4" s="127" t="s">
        <v>22</v>
      </c>
      <c r="G4" s="127"/>
      <c r="H4" s="127"/>
    </row>
    <row r="5" spans="1:9" ht="24.75" customHeight="1" x14ac:dyDescent="0.25">
      <c r="A5" s="7"/>
      <c r="F5" s="128" t="s">
        <v>44</v>
      </c>
      <c r="G5" s="128"/>
      <c r="H5" s="128"/>
    </row>
    <row r="6" spans="1:9" ht="12" customHeight="1" x14ac:dyDescent="0.25">
      <c r="A6" s="8"/>
      <c r="B6" s="8"/>
      <c r="C6" s="8"/>
      <c r="D6" s="124"/>
      <c r="E6" s="124"/>
      <c r="F6" s="124"/>
      <c r="G6" s="124"/>
      <c r="H6" s="1"/>
      <c r="I6" s="1"/>
    </row>
    <row r="7" spans="1:9" ht="15.75" customHeight="1" x14ac:dyDescent="0.25">
      <c r="A7" s="8"/>
      <c r="B7" s="8"/>
      <c r="C7" s="8"/>
      <c r="D7" s="9"/>
      <c r="E7" s="116" t="s">
        <v>23</v>
      </c>
      <c r="F7" s="116"/>
      <c r="G7" s="116"/>
      <c r="H7" s="116"/>
      <c r="I7" s="1"/>
    </row>
    <row r="8" spans="1:9" ht="15.75" x14ac:dyDescent="0.25">
      <c r="A8" s="8"/>
      <c r="B8" s="8"/>
      <c r="C8" s="8"/>
      <c r="D8" s="9"/>
      <c r="E8" s="123" t="s">
        <v>272</v>
      </c>
      <c r="F8" s="123"/>
      <c r="G8" s="123"/>
      <c r="H8" s="123"/>
      <c r="I8" s="1"/>
    </row>
    <row r="9" spans="1:9" ht="15" customHeight="1" x14ac:dyDescent="0.25">
      <c r="A9" s="9"/>
      <c r="B9" s="9"/>
      <c r="C9" s="9"/>
      <c r="D9" s="9"/>
      <c r="E9" s="133" t="s">
        <v>24</v>
      </c>
      <c r="F9" s="133"/>
      <c r="G9" s="133"/>
      <c r="H9" s="133"/>
      <c r="I9" s="122"/>
    </row>
    <row r="10" spans="1:9" ht="15" customHeight="1" x14ac:dyDescent="0.25">
      <c r="A10" s="9"/>
      <c r="B10" s="9"/>
      <c r="C10" s="9"/>
      <c r="D10" s="9"/>
      <c r="E10" s="15"/>
      <c r="F10" s="15"/>
      <c r="G10" s="123" t="s">
        <v>308</v>
      </c>
      <c r="H10" s="123"/>
      <c r="I10" s="122"/>
    </row>
    <row r="11" spans="1:9" ht="16.899999999999999" customHeight="1" x14ac:dyDescent="0.25">
      <c r="A11" s="8"/>
      <c r="B11" s="8"/>
      <c r="C11" s="8"/>
      <c r="D11" s="9"/>
      <c r="E11" s="133" t="s">
        <v>19</v>
      </c>
      <c r="F11" s="133"/>
      <c r="G11" s="138" t="s">
        <v>20</v>
      </c>
      <c r="H11" s="138"/>
      <c r="I11" s="1"/>
    </row>
    <row r="12" spans="1:9" ht="14.25" customHeight="1" x14ac:dyDescent="0.25">
      <c r="A12" s="8"/>
      <c r="B12" s="8"/>
      <c r="C12" s="8"/>
      <c r="D12" s="9"/>
      <c r="E12" s="137" t="s">
        <v>306</v>
      </c>
      <c r="F12" s="137"/>
      <c r="G12" s="137"/>
      <c r="H12" s="137"/>
      <c r="I12" s="9"/>
    </row>
    <row r="13" spans="1:9" ht="17.45" customHeight="1" x14ac:dyDescent="0.25">
      <c r="A13" s="129" t="s">
        <v>25</v>
      </c>
      <c r="B13" s="129"/>
      <c r="C13" s="129"/>
      <c r="D13" s="129"/>
      <c r="E13" s="129"/>
      <c r="F13" s="129"/>
      <c r="G13" s="129"/>
      <c r="H13" s="129"/>
      <c r="I13" s="129"/>
    </row>
    <row r="14" spans="1:9" ht="15.6" customHeight="1" x14ac:dyDescent="0.25">
      <c r="A14" s="129" t="s">
        <v>244</v>
      </c>
      <c r="B14" s="129"/>
      <c r="C14" s="129"/>
      <c r="D14" s="129"/>
      <c r="E14" s="129"/>
      <c r="F14" s="129"/>
      <c r="G14" s="129"/>
      <c r="H14" s="129"/>
      <c r="I14" s="129"/>
    </row>
    <row r="15" spans="1:9" ht="15.6" customHeight="1" x14ac:dyDescent="0.25">
      <c r="A15" s="129" t="s">
        <v>43</v>
      </c>
      <c r="B15" s="129"/>
      <c r="C15" s="129"/>
      <c r="D15" s="129"/>
      <c r="E15" s="129"/>
      <c r="F15" s="129"/>
      <c r="G15" s="129"/>
      <c r="H15" s="129"/>
      <c r="I15" s="129"/>
    </row>
    <row r="16" spans="1:9" ht="12" customHeight="1" x14ac:dyDescent="0.25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9" ht="15" customHeight="1" x14ac:dyDescent="0.25">
      <c r="A17" s="11"/>
      <c r="B17" s="11"/>
      <c r="C17" s="11"/>
      <c r="D17" s="96" t="s">
        <v>307</v>
      </c>
      <c r="E17" s="129"/>
      <c r="F17" s="134"/>
      <c r="G17" s="135" t="s">
        <v>26</v>
      </c>
      <c r="H17" s="135"/>
      <c r="I17" s="10"/>
    </row>
    <row r="18" spans="1:9" ht="25.5" customHeight="1" x14ac:dyDescent="0.25">
      <c r="A18" s="10"/>
      <c r="B18" s="10"/>
      <c r="C18" s="10"/>
      <c r="D18" s="10"/>
      <c r="E18" s="131" t="s">
        <v>37</v>
      </c>
      <c r="F18" s="132"/>
      <c r="G18" s="130"/>
      <c r="H18" s="130"/>
      <c r="I18" s="12"/>
    </row>
    <row r="19" spans="1:9" ht="17.45" customHeight="1" x14ac:dyDescent="0.25">
      <c r="A19" s="11"/>
      <c r="B19" s="10"/>
      <c r="C19" s="10"/>
      <c r="D19" s="10"/>
      <c r="E19" s="131" t="s">
        <v>38</v>
      </c>
      <c r="F19" s="132"/>
      <c r="G19" s="136">
        <v>42719</v>
      </c>
      <c r="H19" s="121"/>
      <c r="I19" s="9"/>
    </row>
    <row r="20" spans="1:9" ht="17.45" customHeight="1" x14ac:dyDescent="0.25">
      <c r="A20" s="9"/>
      <c r="B20" s="8"/>
      <c r="C20" s="9"/>
      <c r="D20" s="1"/>
      <c r="E20" s="131" t="s">
        <v>27</v>
      </c>
      <c r="F20" s="132"/>
      <c r="G20" s="139">
        <v>43058062</v>
      </c>
      <c r="H20" s="139"/>
      <c r="I20" s="8"/>
    </row>
    <row r="21" spans="1:9" ht="17.45" customHeight="1" x14ac:dyDescent="0.25">
      <c r="A21" s="9"/>
      <c r="B21" s="8"/>
      <c r="C21" s="9"/>
      <c r="D21" s="1"/>
      <c r="E21" s="131" t="s">
        <v>28</v>
      </c>
      <c r="F21" s="132"/>
      <c r="G21" s="121">
        <v>383</v>
      </c>
      <c r="H21" s="121"/>
      <c r="I21" s="8"/>
    </row>
    <row r="22" spans="1:9" ht="15.6" customHeight="1" x14ac:dyDescent="0.25">
      <c r="A22" s="122" t="s">
        <v>39</v>
      </c>
      <c r="B22" s="122"/>
      <c r="C22" s="122"/>
      <c r="D22" s="122"/>
      <c r="E22" s="122"/>
      <c r="F22" s="122"/>
      <c r="G22" s="122"/>
      <c r="H22" s="122"/>
      <c r="I22" s="8"/>
    </row>
    <row r="23" spans="1:9" ht="15.6" customHeight="1" x14ac:dyDescent="0.25">
      <c r="A23" s="140" t="s">
        <v>276</v>
      </c>
      <c r="B23" s="140"/>
      <c r="C23" s="140"/>
      <c r="D23" s="140"/>
      <c r="E23" s="140"/>
      <c r="F23" s="140"/>
      <c r="G23" s="140"/>
      <c r="H23" s="9"/>
      <c r="I23" s="8"/>
    </row>
    <row r="24" spans="1:9" ht="9" customHeight="1" x14ac:dyDescent="0.25">
      <c r="A24" s="9"/>
      <c r="B24" s="9"/>
      <c r="C24" s="9"/>
      <c r="D24" s="9"/>
      <c r="E24" s="9"/>
      <c r="F24" s="9"/>
      <c r="G24" s="9"/>
      <c r="H24" s="9"/>
      <c r="I24" s="8"/>
    </row>
    <row r="25" spans="1:9" ht="25.5" customHeight="1" x14ac:dyDescent="0.25">
      <c r="A25" s="116" t="s">
        <v>245</v>
      </c>
      <c r="B25" s="116"/>
      <c r="C25" s="116"/>
      <c r="D25" s="116"/>
      <c r="E25" s="116"/>
      <c r="F25" s="116"/>
      <c r="G25" s="116"/>
      <c r="H25" s="116"/>
      <c r="I25" s="8"/>
    </row>
    <row r="26" spans="1:9" ht="9.75" customHeight="1" x14ac:dyDescent="0.25">
      <c r="A26" s="58"/>
      <c r="B26" s="58"/>
      <c r="C26" s="58"/>
      <c r="D26" s="58"/>
      <c r="E26" s="58"/>
      <c r="F26" s="58"/>
      <c r="G26" s="58"/>
      <c r="H26" s="9"/>
      <c r="I26" s="8"/>
    </row>
    <row r="27" spans="1:9" ht="15.6" customHeight="1" x14ac:dyDescent="0.25">
      <c r="A27" s="9" t="s">
        <v>41</v>
      </c>
      <c r="B27" s="123" t="s">
        <v>277</v>
      </c>
      <c r="C27" s="123"/>
      <c r="D27" s="123"/>
      <c r="E27" s="9"/>
      <c r="F27" s="9"/>
      <c r="G27" s="9"/>
      <c r="H27" s="9"/>
      <c r="I27" s="1"/>
    </row>
    <row r="28" spans="1:9" ht="16.149999999999999" customHeight="1" x14ac:dyDescent="0.25">
      <c r="A28" s="116" t="s">
        <v>29</v>
      </c>
      <c r="B28" s="116"/>
      <c r="C28" s="9"/>
      <c r="D28" s="1"/>
      <c r="E28" s="124"/>
      <c r="F28" s="124"/>
      <c r="G28" s="122"/>
      <c r="H28" s="122"/>
      <c r="I28" s="8"/>
    </row>
    <row r="29" spans="1:9" ht="21" customHeight="1" x14ac:dyDescent="0.25">
      <c r="A29" s="116" t="s">
        <v>30</v>
      </c>
      <c r="B29" s="116"/>
      <c r="C29" s="116"/>
      <c r="D29" s="116"/>
      <c r="E29" s="116"/>
      <c r="F29" s="116"/>
      <c r="G29" s="13"/>
      <c r="H29" s="13"/>
      <c r="I29" s="9"/>
    </row>
    <row r="30" spans="1:9" ht="15.6" customHeight="1" x14ac:dyDescent="0.25">
      <c r="A30" s="120" t="s">
        <v>31</v>
      </c>
      <c r="B30" s="120"/>
      <c r="C30" s="120"/>
      <c r="D30" s="120"/>
      <c r="E30" s="120"/>
      <c r="F30" s="120"/>
      <c r="G30" s="18"/>
      <c r="H30" s="13"/>
      <c r="I30" s="9"/>
    </row>
    <row r="31" spans="1:9" ht="15.75" x14ac:dyDescent="0.25">
      <c r="A31" s="5"/>
      <c r="B31" s="19"/>
      <c r="C31" s="19"/>
      <c r="D31" s="19"/>
      <c r="E31" s="19"/>
      <c r="F31" s="19"/>
      <c r="G31" s="19"/>
      <c r="H31" s="19"/>
    </row>
    <row r="32" spans="1:9" ht="32.450000000000003" customHeight="1" x14ac:dyDescent="0.25">
      <c r="A32" s="116" t="s">
        <v>247</v>
      </c>
      <c r="B32" s="116"/>
      <c r="C32" s="116"/>
      <c r="D32" s="118" t="s">
        <v>278</v>
      </c>
      <c r="E32" s="118"/>
      <c r="F32" s="118"/>
      <c r="G32" s="118"/>
      <c r="H32" s="19"/>
    </row>
    <row r="33" spans="1:256" ht="32.450000000000003" customHeight="1" x14ac:dyDescent="0.25">
      <c r="A33" s="116" t="s">
        <v>246</v>
      </c>
      <c r="B33" s="116"/>
      <c r="C33" s="116"/>
      <c r="D33" s="118" t="s">
        <v>278</v>
      </c>
      <c r="E33" s="118"/>
      <c r="F33" s="118"/>
      <c r="G33" s="118"/>
      <c r="H33" s="19"/>
    </row>
    <row r="34" spans="1:256" ht="18" customHeight="1" x14ac:dyDescent="0.25">
      <c r="A34" s="14"/>
      <c r="B34" s="14"/>
      <c r="C34" s="14"/>
      <c r="D34" s="20"/>
      <c r="E34" s="20"/>
      <c r="F34" s="20"/>
      <c r="G34" s="20"/>
      <c r="H34" s="19"/>
    </row>
    <row r="35" spans="1:256" ht="15.6" customHeight="1" x14ac:dyDescent="0.25">
      <c r="A35" s="126" t="s">
        <v>32</v>
      </c>
      <c r="B35" s="126"/>
      <c r="C35" s="126"/>
      <c r="D35" s="126"/>
      <c r="E35" s="126"/>
      <c r="F35" s="126"/>
      <c r="G35" s="126"/>
      <c r="H35" s="126"/>
    </row>
    <row r="36" spans="1:256" ht="18.75" customHeight="1" x14ac:dyDescent="0.25">
      <c r="A36" s="125" t="s">
        <v>33</v>
      </c>
      <c r="B36" s="125"/>
      <c r="C36" s="125"/>
      <c r="D36" s="125"/>
      <c r="E36" s="59"/>
      <c r="F36" s="59"/>
      <c r="G36" s="59"/>
      <c r="H36" s="59"/>
    </row>
    <row r="37" spans="1:256" ht="44.25" customHeight="1" x14ac:dyDescent="0.25">
      <c r="A37" s="117" t="s">
        <v>279</v>
      </c>
      <c r="B37" s="117"/>
      <c r="C37" s="117"/>
      <c r="D37" s="117"/>
      <c r="E37" s="117"/>
      <c r="F37" s="117"/>
      <c r="G37" s="117"/>
      <c r="H37" s="117"/>
    </row>
    <row r="38" spans="1:256" ht="11.25" hidden="1" customHeight="1" x14ac:dyDescent="0.25">
      <c r="A38" s="114"/>
      <c r="B38" s="114"/>
      <c r="C38" s="114"/>
      <c r="D38" s="114"/>
      <c r="E38" s="114"/>
      <c r="F38" s="114"/>
      <c r="G38" s="114"/>
      <c r="H38" s="114"/>
    </row>
    <row r="39" spans="1:256" ht="0.75" customHeight="1" x14ac:dyDescent="0.25">
      <c r="A39" s="114"/>
      <c r="B39" s="114"/>
      <c r="C39" s="114"/>
      <c r="D39" s="114"/>
      <c r="E39" s="114"/>
      <c r="F39" s="114"/>
      <c r="G39" s="114"/>
      <c r="H39" s="114"/>
    </row>
    <row r="40" spans="1:256" ht="11.25" hidden="1" customHeight="1" x14ac:dyDescent="0.25">
      <c r="A40" s="114"/>
      <c r="B40" s="114"/>
      <c r="C40" s="114"/>
      <c r="D40" s="114"/>
      <c r="E40" s="114"/>
      <c r="F40" s="114"/>
      <c r="G40" s="114"/>
      <c r="H40" s="114"/>
    </row>
    <row r="41" spans="1:256" ht="23.25" customHeight="1" x14ac:dyDescent="0.25">
      <c r="A41" s="125" t="s">
        <v>34</v>
      </c>
      <c r="B41" s="125"/>
      <c r="C41" s="125"/>
      <c r="D41" s="125"/>
      <c r="E41" s="59"/>
      <c r="F41" s="59"/>
      <c r="G41" s="59"/>
      <c r="H41" s="59"/>
    </row>
    <row r="42" spans="1:256" ht="28.5" customHeight="1" x14ac:dyDescent="0.25">
      <c r="A42" s="117" t="s">
        <v>280</v>
      </c>
      <c r="B42" s="117"/>
      <c r="C42" s="117"/>
      <c r="D42" s="117"/>
      <c r="E42" s="117"/>
      <c r="F42" s="117"/>
      <c r="G42" s="117"/>
      <c r="H42" s="117"/>
    </row>
    <row r="43" spans="1:256" ht="0.75" customHeight="1" x14ac:dyDescent="0.25">
      <c r="A43" s="114"/>
      <c r="B43" s="114"/>
      <c r="C43" s="114"/>
      <c r="D43" s="114"/>
      <c r="E43" s="114"/>
      <c r="F43" s="114"/>
      <c r="G43" s="114"/>
      <c r="H43" s="114"/>
    </row>
    <row r="44" spans="1:256" ht="0.75" customHeight="1" x14ac:dyDescent="0.25">
      <c r="A44" s="114"/>
      <c r="B44" s="114"/>
      <c r="C44" s="114"/>
      <c r="D44" s="114"/>
      <c r="E44" s="114"/>
      <c r="F44" s="114"/>
      <c r="G44" s="114"/>
      <c r="H44" s="114"/>
    </row>
    <row r="45" spans="1:256" ht="11.25" hidden="1" customHeight="1" x14ac:dyDescent="0.25">
      <c r="A45" s="114"/>
      <c r="B45" s="114"/>
      <c r="C45" s="114"/>
      <c r="D45" s="114"/>
      <c r="E45" s="114"/>
      <c r="F45" s="114"/>
      <c r="G45" s="114"/>
      <c r="H45" s="114"/>
    </row>
    <row r="46" spans="1:256" ht="11.45" customHeight="1" x14ac:dyDescent="0.25">
      <c r="A46" s="114"/>
      <c r="B46" s="114"/>
      <c r="C46" s="114"/>
      <c r="D46" s="114"/>
      <c r="E46" s="114"/>
      <c r="F46" s="114"/>
      <c r="G46" s="114"/>
      <c r="H46" s="114"/>
    </row>
    <row r="47" spans="1:256" s="21" customFormat="1" ht="18.75" customHeight="1" x14ac:dyDescent="0.2">
      <c r="A47" s="125" t="s">
        <v>35</v>
      </c>
      <c r="B47" s="125"/>
      <c r="C47" s="125"/>
      <c r="D47" s="125"/>
      <c r="E47" s="59"/>
      <c r="F47" s="59"/>
      <c r="G47" s="59"/>
      <c r="H47" s="59"/>
    </row>
    <row r="48" spans="1:256" s="21" customFormat="1" ht="11.45" customHeight="1" x14ac:dyDescent="0.2">
      <c r="A48" s="113" t="s">
        <v>281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</row>
    <row r="49" spans="1:256" s="21" customFormat="1" ht="11.45" customHeight="1" x14ac:dyDescent="0.2">
      <c r="A49" s="113" t="s">
        <v>282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</row>
    <row r="50" spans="1:256" s="21" customFormat="1" ht="11.45" customHeight="1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s="21" customFormat="1" ht="11.45" customHeight="1" x14ac:dyDescent="0.2">
      <c r="A51" s="113" t="s">
        <v>283</v>
      </c>
      <c r="B51" s="113"/>
      <c r="C51" s="113"/>
      <c r="D51" s="113"/>
      <c r="E51" s="113"/>
      <c r="F51" s="113"/>
      <c r="G51" s="113"/>
      <c r="H51" s="113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s="21" customFormat="1" ht="11.45" customHeight="1" x14ac:dyDescent="0.2">
      <c r="A52" s="113" t="s">
        <v>284</v>
      </c>
      <c r="B52" s="113"/>
      <c r="C52" s="113"/>
      <c r="D52" s="113"/>
      <c r="E52" s="113"/>
      <c r="F52" s="113"/>
      <c r="G52" s="113"/>
      <c r="H52" s="113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s="21" customFormat="1" ht="11.45" customHeight="1" x14ac:dyDescent="0.2">
      <c r="A53" s="113" t="s">
        <v>285</v>
      </c>
      <c r="B53" s="113"/>
      <c r="C53" s="113"/>
      <c r="D53" s="113"/>
      <c r="E53" s="113"/>
      <c r="F53" s="113"/>
      <c r="G53" s="113"/>
      <c r="H53" s="113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s="21" customFormat="1" ht="27" customHeight="1" x14ac:dyDescent="0.2">
      <c r="A54" s="113" t="s">
        <v>286</v>
      </c>
      <c r="B54" s="113"/>
      <c r="C54" s="113"/>
      <c r="D54" s="113"/>
      <c r="E54" s="113"/>
      <c r="F54" s="113"/>
      <c r="G54" s="113"/>
      <c r="H54" s="113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s="21" customFormat="1" ht="11.45" customHeight="1" x14ac:dyDescent="0.2">
      <c r="A55" s="113" t="s">
        <v>287</v>
      </c>
      <c r="B55" s="113"/>
      <c r="C55" s="113"/>
      <c r="D55" s="113"/>
      <c r="E55" s="113"/>
      <c r="F55" s="113"/>
      <c r="G55" s="113"/>
      <c r="H55" s="113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s="21" customFormat="1" ht="11.45" customHeight="1" x14ac:dyDescent="0.2">
      <c r="A56" s="113" t="s">
        <v>288</v>
      </c>
      <c r="B56" s="113"/>
      <c r="C56" s="113"/>
      <c r="D56" s="113"/>
      <c r="E56" s="113"/>
      <c r="F56" s="113"/>
      <c r="G56" s="113"/>
      <c r="H56" s="113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s="21" customFormat="1" ht="11.45" customHeight="1" x14ac:dyDescent="0.2">
      <c r="A57" s="113" t="s">
        <v>289</v>
      </c>
      <c r="B57" s="113"/>
      <c r="C57" s="113"/>
      <c r="D57" s="113"/>
      <c r="E57" s="113"/>
      <c r="F57" s="113"/>
      <c r="G57" s="113"/>
      <c r="H57" s="113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s="21" customFormat="1" ht="11.4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s="21" customFormat="1" ht="15.75" customHeight="1" x14ac:dyDescent="0.2">
      <c r="A59" s="115" t="s">
        <v>248</v>
      </c>
      <c r="B59" s="115"/>
      <c r="C59" s="115"/>
      <c r="D59" s="115"/>
      <c r="E59" s="115"/>
      <c r="F59" s="115"/>
      <c r="G59" s="115"/>
      <c r="H59" s="115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spans="1:256" s="21" customFormat="1" ht="0.75" customHeight="1" x14ac:dyDescent="0.2">
      <c r="A60" s="115"/>
      <c r="B60" s="115"/>
      <c r="C60" s="115"/>
      <c r="D60" s="115"/>
      <c r="E60" s="115"/>
      <c r="F60" s="115"/>
      <c r="G60" s="115"/>
      <c r="H60" s="115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spans="1:256" s="21" customFormat="1" ht="17.25" customHeight="1" x14ac:dyDescent="0.2">
      <c r="A61" s="115">
        <v>32679015.789999999</v>
      </c>
      <c r="B61" s="115"/>
      <c r="C61" s="115"/>
      <c r="D61" s="115"/>
      <c r="E61" s="115"/>
      <c r="F61" s="115"/>
      <c r="G61" s="115"/>
      <c r="H61" s="115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spans="1:256" s="21" customFormat="1" ht="11.45" customHeight="1" x14ac:dyDescent="0.2">
      <c r="A62" s="115" t="s">
        <v>4</v>
      </c>
      <c r="B62" s="115"/>
      <c r="C62" s="115"/>
      <c r="D62" s="115"/>
      <c r="E62" s="115"/>
      <c r="F62" s="115"/>
      <c r="G62" s="115"/>
      <c r="H62" s="115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spans="1:256" s="21" customFormat="1" ht="17.25" customHeight="1" x14ac:dyDescent="0.2">
      <c r="A63" s="115" t="s">
        <v>5</v>
      </c>
      <c r="B63" s="115"/>
      <c r="C63" s="115"/>
      <c r="D63" s="115"/>
      <c r="E63" s="115"/>
      <c r="F63" s="115"/>
      <c r="G63" s="115"/>
      <c r="H63" s="115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spans="1:256" s="21" customFormat="1" ht="11.45" customHeight="1" x14ac:dyDescent="0.2">
      <c r="A64" s="115">
        <v>32679015.789999999</v>
      </c>
      <c r="B64" s="115"/>
      <c r="C64" s="115"/>
      <c r="D64" s="115"/>
      <c r="E64" s="115"/>
      <c r="F64" s="115"/>
      <c r="G64" s="115"/>
      <c r="H64" s="115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  <c r="IU64" s="113"/>
      <c r="IV64" s="113"/>
    </row>
    <row r="65" spans="1:256" s="21" customFormat="1" ht="11.45" customHeight="1" x14ac:dyDescent="0.2">
      <c r="A65" s="115"/>
      <c r="B65" s="115"/>
      <c r="C65" s="115"/>
      <c r="D65" s="115"/>
      <c r="E65" s="115"/>
      <c r="F65" s="115"/>
      <c r="G65" s="115"/>
      <c r="H65" s="115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  <c r="IU65" s="113"/>
      <c r="IV65" s="113"/>
    </row>
    <row r="66" spans="1:256" s="21" customFormat="1" ht="21.75" customHeight="1" x14ac:dyDescent="0.2">
      <c r="A66" s="115" t="s">
        <v>6</v>
      </c>
      <c r="B66" s="115"/>
      <c r="C66" s="115"/>
      <c r="D66" s="115"/>
      <c r="E66" s="115"/>
      <c r="F66" s="115"/>
      <c r="G66" s="115"/>
      <c r="H66" s="115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  <c r="IU66" s="113"/>
      <c r="IV66" s="113"/>
    </row>
    <row r="67" spans="1:256" s="21" customFormat="1" ht="11.25" hidden="1" customHeight="1" x14ac:dyDescent="0.2">
      <c r="A67" s="115"/>
      <c r="B67" s="115"/>
      <c r="C67" s="115"/>
      <c r="D67" s="115"/>
      <c r="E67" s="115"/>
      <c r="F67" s="115"/>
      <c r="G67" s="115"/>
      <c r="H67" s="115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  <c r="IU67" s="113"/>
      <c r="IV67" s="113"/>
    </row>
    <row r="68" spans="1:256" s="21" customFormat="1" ht="11.25" hidden="1" customHeight="1" x14ac:dyDescent="0.2">
      <c r="A68" s="115"/>
      <c r="B68" s="115"/>
      <c r="C68" s="115"/>
      <c r="D68" s="115"/>
      <c r="E68" s="115"/>
      <c r="F68" s="115"/>
      <c r="G68" s="115"/>
      <c r="H68" s="115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spans="1:256" s="21" customFormat="1" ht="11.45" customHeight="1" x14ac:dyDescent="0.2">
      <c r="A69" s="115" t="s">
        <v>249</v>
      </c>
      <c r="B69" s="115"/>
      <c r="C69" s="115"/>
      <c r="D69" s="115"/>
      <c r="E69" s="115"/>
      <c r="F69" s="115"/>
      <c r="G69" s="115"/>
      <c r="H69" s="115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  <c r="IV69" s="113"/>
    </row>
    <row r="70" spans="1:256" s="21" customFormat="1" ht="9.75" customHeight="1" x14ac:dyDescent="0.2">
      <c r="A70" s="115"/>
      <c r="B70" s="115"/>
      <c r="C70" s="115"/>
      <c r="D70" s="115"/>
      <c r="E70" s="115"/>
      <c r="F70" s="115"/>
      <c r="G70" s="115"/>
      <c r="H70" s="115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  <c r="IU70" s="113"/>
      <c r="IV70" s="113"/>
    </row>
    <row r="71" spans="1:256" s="21" customFormat="1" ht="11.25" hidden="1" customHeight="1" x14ac:dyDescent="0.2">
      <c r="A71" s="115"/>
      <c r="B71" s="115"/>
      <c r="C71" s="115"/>
      <c r="D71" s="115"/>
      <c r="E71" s="115"/>
      <c r="F71" s="115"/>
      <c r="G71" s="115"/>
      <c r="H71" s="115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  <c r="IT71" s="113"/>
      <c r="IU71" s="113"/>
      <c r="IV71" s="113"/>
    </row>
    <row r="72" spans="1:256" s="21" customFormat="1" ht="17.25" customHeight="1" x14ac:dyDescent="0.2">
      <c r="A72" s="115" t="s">
        <v>250</v>
      </c>
      <c r="B72" s="115"/>
      <c r="C72" s="115"/>
      <c r="D72" s="115"/>
      <c r="E72" s="115"/>
      <c r="F72" s="115"/>
      <c r="G72" s="115"/>
      <c r="H72" s="115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  <c r="IT72" s="113"/>
      <c r="IU72" s="113"/>
      <c r="IV72" s="113"/>
    </row>
    <row r="73" spans="1:256" s="21" customFormat="1" ht="11.45" customHeight="1" x14ac:dyDescent="0.2">
      <c r="A73" s="115">
        <v>11390568.449999999</v>
      </c>
      <c r="B73" s="115"/>
      <c r="C73" s="115"/>
      <c r="D73" s="115"/>
      <c r="E73" s="115"/>
      <c r="F73" s="115"/>
      <c r="G73" s="115"/>
      <c r="H73" s="115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  <c r="IU73" s="113"/>
      <c r="IV73" s="113"/>
    </row>
    <row r="74" spans="1:256" s="21" customFormat="1" ht="11.45" customHeight="1" x14ac:dyDescent="0.2">
      <c r="A74" s="115"/>
      <c r="B74" s="115"/>
      <c r="C74" s="115"/>
      <c r="D74" s="115"/>
      <c r="E74" s="115"/>
      <c r="F74" s="115"/>
      <c r="G74" s="115"/>
      <c r="H74" s="115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:256" s="21" customFormat="1" ht="11.45" customHeight="1" x14ac:dyDescent="0.2">
      <c r="A75" s="115" t="s">
        <v>4</v>
      </c>
      <c r="B75" s="115"/>
      <c r="C75" s="115"/>
      <c r="D75" s="115"/>
      <c r="E75" s="115"/>
      <c r="F75" s="115"/>
      <c r="G75" s="115"/>
      <c r="H75" s="115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:256" s="21" customFormat="1" ht="6" customHeight="1" x14ac:dyDescent="0.2">
      <c r="A76" s="115"/>
      <c r="B76" s="115"/>
      <c r="C76" s="115"/>
      <c r="D76" s="115"/>
      <c r="E76" s="115"/>
      <c r="F76" s="115"/>
      <c r="G76" s="115"/>
      <c r="H76" s="115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  <c r="IV76" s="113"/>
    </row>
    <row r="77" spans="1:256" s="21" customFormat="1" ht="15.75" customHeight="1" x14ac:dyDescent="0.2">
      <c r="A77" s="115" t="s">
        <v>251</v>
      </c>
      <c r="B77" s="115"/>
      <c r="C77" s="115"/>
      <c r="D77" s="115"/>
      <c r="E77" s="115"/>
      <c r="F77" s="115"/>
      <c r="G77" s="115"/>
      <c r="H77" s="115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spans="1:256" s="21" customFormat="1" ht="11.45" customHeight="1" x14ac:dyDescent="0.2">
      <c r="A78" s="115">
        <v>3694757.24</v>
      </c>
      <c r="B78" s="115"/>
      <c r="C78" s="115"/>
      <c r="D78" s="115"/>
      <c r="E78" s="115"/>
      <c r="F78" s="115"/>
      <c r="G78" s="115"/>
      <c r="H78" s="115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  <c r="IT78" s="113"/>
      <c r="IU78" s="113"/>
      <c r="IV78" s="113"/>
    </row>
    <row r="79" spans="1:256" s="21" customFormat="1" ht="11.45" customHeight="1" x14ac:dyDescent="0.2">
      <c r="A79" s="115"/>
      <c r="B79" s="115"/>
      <c r="C79" s="115"/>
      <c r="D79" s="115"/>
      <c r="E79" s="115"/>
      <c r="F79" s="115"/>
      <c r="G79" s="115"/>
      <c r="H79" s="115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  <c r="IV79" s="113"/>
    </row>
    <row r="80" spans="1:256" s="21" customFormat="1" ht="11.45" customHeight="1" x14ac:dyDescent="0.2">
      <c r="A80" s="119"/>
      <c r="B80" s="119"/>
      <c r="C80" s="119"/>
      <c r="D80" s="119"/>
      <c r="E80" s="119"/>
      <c r="F80" s="119"/>
      <c r="G80" s="119"/>
      <c r="H80" s="119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  <c r="IT80" s="113"/>
      <c r="IU80" s="113"/>
      <c r="IV80" s="113"/>
    </row>
    <row r="81" spans="1:256" s="21" customFormat="1" ht="11.45" customHeight="1" x14ac:dyDescent="0.2">
      <c r="A81" s="119"/>
      <c r="B81" s="119"/>
      <c r="C81" s="119"/>
      <c r="D81" s="119"/>
      <c r="E81" s="119"/>
      <c r="F81" s="119"/>
      <c r="G81" s="119"/>
      <c r="H81" s="119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</row>
    <row r="82" spans="1:256" s="21" customFormat="1" ht="11.45" customHeight="1" x14ac:dyDescent="0.2">
      <c r="A82" s="119"/>
      <c r="B82" s="119"/>
      <c r="C82" s="119"/>
      <c r="D82" s="119"/>
      <c r="E82" s="119"/>
      <c r="F82" s="119"/>
      <c r="G82" s="119"/>
      <c r="H82" s="119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  <c r="IT82" s="113"/>
      <c r="IU82" s="113"/>
      <c r="IV82" s="113"/>
    </row>
    <row r="83" spans="1:256" s="21" customFormat="1" ht="11.45" customHeight="1" x14ac:dyDescent="0.2">
      <c r="A83" s="119"/>
      <c r="B83" s="119"/>
      <c r="C83" s="119"/>
      <c r="D83" s="119"/>
      <c r="E83" s="119"/>
      <c r="F83" s="119"/>
      <c r="G83" s="119"/>
      <c r="H83" s="119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  <c r="IT83" s="113"/>
      <c r="IU83" s="113"/>
      <c r="IV83" s="113"/>
    </row>
    <row r="84" spans="1:256" s="21" customFormat="1" ht="11.45" customHeight="1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spans="1:256" s="21" customFormat="1" ht="11.45" customHeight="1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  <c r="IT85" s="113"/>
      <c r="IU85" s="113"/>
      <c r="IV85" s="113"/>
    </row>
    <row r="86" spans="1:256" s="21" customFormat="1" ht="11.4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  <c r="IT86" s="113"/>
      <c r="IU86" s="113"/>
      <c r="IV86" s="113"/>
    </row>
    <row r="87" spans="1:256" s="21" customFormat="1" ht="11.4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  <c r="IT87" s="113"/>
      <c r="IU87" s="113"/>
      <c r="IV87" s="113"/>
    </row>
    <row r="88" spans="1:256" s="21" customFormat="1" ht="11.45" customHeight="1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  <c r="IV88" s="113"/>
    </row>
    <row r="89" spans="1:256" s="21" customFormat="1" ht="11.45" customHeight="1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  <c r="IV89" s="113"/>
    </row>
    <row r="90" spans="1:256" s="21" customFormat="1" ht="11.45" customHeight="1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  <c r="IT90" s="113"/>
      <c r="IU90" s="113"/>
      <c r="IV90" s="113"/>
    </row>
    <row r="91" spans="1:256" s="21" customFormat="1" ht="11.45" customHeight="1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  <c r="HD91" s="113"/>
      <c r="HE91" s="113"/>
      <c r="HF91" s="113"/>
      <c r="HG91" s="113"/>
      <c r="HH91" s="113"/>
      <c r="HI91" s="113"/>
      <c r="HJ91" s="113"/>
      <c r="HK91" s="113"/>
      <c r="HL91" s="113"/>
      <c r="HM91" s="113"/>
      <c r="HN91" s="113"/>
      <c r="HO91" s="113"/>
      <c r="HP91" s="113"/>
      <c r="HQ91" s="113"/>
      <c r="HR91" s="113"/>
      <c r="HS91" s="113"/>
      <c r="HT91" s="113"/>
      <c r="HU91" s="113"/>
      <c r="HV91" s="113"/>
      <c r="HW91" s="113"/>
      <c r="HX91" s="113"/>
      <c r="HY91" s="113"/>
      <c r="HZ91" s="113"/>
      <c r="IA91" s="113"/>
      <c r="IB91" s="113"/>
      <c r="IC91" s="113"/>
      <c r="ID91" s="113"/>
      <c r="IE91" s="113"/>
      <c r="IF91" s="113"/>
      <c r="IG91" s="113"/>
      <c r="IH91" s="113"/>
      <c r="II91" s="113"/>
      <c r="IJ91" s="113"/>
      <c r="IK91" s="113"/>
      <c r="IL91" s="113"/>
      <c r="IM91" s="113"/>
      <c r="IN91" s="113"/>
      <c r="IO91" s="113"/>
      <c r="IP91" s="113"/>
      <c r="IQ91" s="113"/>
      <c r="IR91" s="113"/>
      <c r="IS91" s="113"/>
      <c r="IT91" s="113"/>
      <c r="IU91" s="113"/>
      <c r="IV91" s="113"/>
    </row>
    <row r="92" spans="1:256" ht="11.45" customHeight="1" x14ac:dyDescent="0.25">
      <c r="A92" s="113"/>
      <c r="B92" s="113"/>
      <c r="C92" s="113"/>
      <c r="D92" s="113"/>
      <c r="E92" s="113"/>
      <c r="F92" s="113"/>
      <c r="G92" s="113"/>
      <c r="H92" s="113"/>
    </row>
    <row r="93" spans="1:256" ht="11.45" customHeight="1" x14ac:dyDescent="0.25">
      <c r="A93" s="113"/>
      <c r="B93" s="113"/>
      <c r="C93" s="113"/>
      <c r="D93" s="113"/>
      <c r="E93" s="113"/>
      <c r="F93" s="113"/>
      <c r="G93" s="113"/>
      <c r="H93" s="113"/>
    </row>
    <row r="94" spans="1:256" ht="11.45" customHeight="1" x14ac:dyDescent="0.25">
      <c r="A94" s="113"/>
      <c r="B94" s="113"/>
      <c r="C94" s="113"/>
      <c r="D94" s="113"/>
      <c r="E94" s="113"/>
      <c r="F94" s="113"/>
      <c r="G94" s="113"/>
      <c r="H94" s="113"/>
    </row>
    <row r="95" spans="1:256" ht="11.45" customHeight="1" x14ac:dyDescent="0.25">
      <c r="A95" s="112"/>
      <c r="B95" s="112"/>
      <c r="C95" s="112"/>
      <c r="D95" s="112"/>
      <c r="E95" s="112"/>
      <c r="F95" s="112"/>
      <c r="G95" s="112"/>
      <c r="H95" s="112"/>
    </row>
  </sheetData>
  <mergeCells count="1188">
    <mergeCell ref="IO48:IV48"/>
    <mergeCell ref="GS48:GZ48"/>
    <mergeCell ref="HA48:HH48"/>
    <mergeCell ref="HI48:HP48"/>
    <mergeCell ref="HQ48:HX48"/>
    <mergeCell ref="HI91:HP91"/>
    <mergeCell ref="HQ91:HX91"/>
    <mergeCell ref="HY91:IF91"/>
    <mergeCell ref="IG91:IN91"/>
    <mergeCell ref="GC91:GJ91"/>
    <mergeCell ref="GK91:GR91"/>
    <mergeCell ref="GS91:GZ91"/>
    <mergeCell ref="HA91:HH91"/>
    <mergeCell ref="Y48:AF48"/>
    <mergeCell ref="AG48:AN48"/>
    <mergeCell ref="AO48:AV48"/>
    <mergeCell ref="AW48:BD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HY48:IF48"/>
    <mergeCell ref="IG48:IN48"/>
    <mergeCell ref="HQ90:HX90"/>
    <mergeCell ref="FM90:FT90"/>
    <mergeCell ref="FU90:GB90"/>
    <mergeCell ref="GC90:GJ90"/>
    <mergeCell ref="GK90:GR90"/>
    <mergeCell ref="HY90:IF90"/>
    <mergeCell ref="IG90:IN90"/>
    <mergeCell ref="IO90:IV90"/>
    <mergeCell ref="A91:H91"/>
    <mergeCell ref="I91:P91"/>
    <mergeCell ref="Q91:X91"/>
    <mergeCell ref="Y91:AF91"/>
    <mergeCell ref="AG91:AN91"/>
    <mergeCell ref="AO91:AV91"/>
    <mergeCell ref="AW91:BD91"/>
    <mergeCell ref="CK91:CR91"/>
    <mergeCell ref="CS91:CZ91"/>
    <mergeCell ref="DA91:DH91"/>
    <mergeCell ref="DI91:DP91"/>
    <mergeCell ref="BE91:BL91"/>
    <mergeCell ref="BM91:BT91"/>
    <mergeCell ref="BU91:CB91"/>
    <mergeCell ref="CC91:CJ91"/>
    <mergeCell ref="EW91:FD91"/>
    <mergeCell ref="FE91:FL91"/>
    <mergeCell ref="FM91:FT91"/>
    <mergeCell ref="FU91:GB91"/>
    <mergeCell ref="DQ91:DX91"/>
    <mergeCell ref="DY91:EF91"/>
    <mergeCell ref="EG91:EN91"/>
    <mergeCell ref="EO91:EV91"/>
    <mergeCell ref="IO91:IV91"/>
    <mergeCell ref="HA89:HH89"/>
    <mergeCell ref="AO90:AV90"/>
    <mergeCell ref="AW90:BD90"/>
    <mergeCell ref="BE90:BL90"/>
    <mergeCell ref="BM90:BT90"/>
    <mergeCell ref="HI89:HP89"/>
    <mergeCell ref="HQ89:HX89"/>
    <mergeCell ref="EW89:FD89"/>
    <mergeCell ref="FE89:FL89"/>
    <mergeCell ref="FM89:FT89"/>
    <mergeCell ref="FU89:GB89"/>
    <mergeCell ref="BU90:CB90"/>
    <mergeCell ref="CC90:CJ90"/>
    <mergeCell ref="CK90:CR90"/>
    <mergeCell ref="CS90:CZ90"/>
    <mergeCell ref="IO89:IV89"/>
    <mergeCell ref="I90:P90"/>
    <mergeCell ref="Q90:X90"/>
    <mergeCell ref="Y90:AF90"/>
    <mergeCell ref="AG90:AN90"/>
    <mergeCell ref="EG90:EN90"/>
    <mergeCell ref="EO90:EV90"/>
    <mergeCell ref="EW90:FD90"/>
    <mergeCell ref="FE90:FL90"/>
    <mergeCell ref="DA90:DH90"/>
    <mergeCell ref="DI90:DP90"/>
    <mergeCell ref="DQ90:DX90"/>
    <mergeCell ref="DY90:EF90"/>
    <mergeCell ref="GS90:GZ90"/>
    <mergeCell ref="HA90:HH90"/>
    <mergeCell ref="HI90:HP90"/>
    <mergeCell ref="A89:H89"/>
    <mergeCell ref="I89:P89"/>
    <mergeCell ref="Q89:X89"/>
    <mergeCell ref="Y89:AF89"/>
    <mergeCell ref="AG89:AN89"/>
    <mergeCell ref="AO89:AV89"/>
    <mergeCell ref="AW89:BD89"/>
    <mergeCell ref="HA88:HH88"/>
    <mergeCell ref="BE89:BL89"/>
    <mergeCell ref="BM89:BT89"/>
    <mergeCell ref="BU89:CB89"/>
    <mergeCell ref="CC89:CJ89"/>
    <mergeCell ref="HY88:IF88"/>
    <mergeCell ref="IG88:IN88"/>
    <mergeCell ref="HI88:HP88"/>
    <mergeCell ref="HQ88:HX88"/>
    <mergeCell ref="FM88:FT88"/>
    <mergeCell ref="FU88:GB88"/>
    <mergeCell ref="DQ89:DX89"/>
    <mergeCell ref="DY89:EF89"/>
    <mergeCell ref="EG89:EN89"/>
    <mergeCell ref="EO89:EV89"/>
    <mergeCell ref="CK89:CR89"/>
    <mergeCell ref="CS89:CZ89"/>
    <mergeCell ref="DA89:DH89"/>
    <mergeCell ref="DI89:DP89"/>
    <mergeCell ref="HY89:IF89"/>
    <mergeCell ref="IG89:IN89"/>
    <mergeCell ref="GC89:GJ89"/>
    <mergeCell ref="GK89:GR89"/>
    <mergeCell ref="GS89:GZ89"/>
    <mergeCell ref="HY87:IF87"/>
    <mergeCell ref="IG87:IN87"/>
    <mergeCell ref="GC87:GJ87"/>
    <mergeCell ref="GK87:GR87"/>
    <mergeCell ref="GS87:GZ87"/>
    <mergeCell ref="HA87:HH87"/>
    <mergeCell ref="IO87:IV87"/>
    <mergeCell ref="A88:H88"/>
    <mergeCell ref="I88:P88"/>
    <mergeCell ref="Q88:X88"/>
    <mergeCell ref="Y88:AF88"/>
    <mergeCell ref="AG88:AN88"/>
    <mergeCell ref="AO88:AV88"/>
    <mergeCell ref="AW88:BD88"/>
    <mergeCell ref="BE88:BL88"/>
    <mergeCell ref="BM88:BT88"/>
    <mergeCell ref="DA88:DH88"/>
    <mergeCell ref="DI88:DP88"/>
    <mergeCell ref="DQ88:DX88"/>
    <mergeCell ref="DY88:EF88"/>
    <mergeCell ref="BU88:CB88"/>
    <mergeCell ref="CC88:CJ88"/>
    <mergeCell ref="CK88:CR88"/>
    <mergeCell ref="CS88:CZ88"/>
    <mergeCell ref="GC88:GJ88"/>
    <mergeCell ref="GK88:GR88"/>
    <mergeCell ref="EG88:EN88"/>
    <mergeCell ref="EO88:EV88"/>
    <mergeCell ref="EW88:FD88"/>
    <mergeCell ref="FE88:FL88"/>
    <mergeCell ref="IO88:IV88"/>
    <mergeCell ref="GS88:GZ88"/>
    <mergeCell ref="FM86:FT86"/>
    <mergeCell ref="FU86:GB86"/>
    <mergeCell ref="GC86:GJ86"/>
    <mergeCell ref="GK86:GR86"/>
    <mergeCell ref="HY86:IF86"/>
    <mergeCell ref="IG86:IN86"/>
    <mergeCell ref="IO86:IV86"/>
    <mergeCell ref="A87:H87"/>
    <mergeCell ref="I87:P87"/>
    <mergeCell ref="Q87:X87"/>
    <mergeCell ref="Y87:AF87"/>
    <mergeCell ref="AG87:AN87"/>
    <mergeCell ref="AO87:AV87"/>
    <mergeCell ref="AW87:BD87"/>
    <mergeCell ref="CK87:CR87"/>
    <mergeCell ref="CS87:CZ87"/>
    <mergeCell ref="DA87:DH87"/>
    <mergeCell ref="DI87:DP87"/>
    <mergeCell ref="BE87:BL87"/>
    <mergeCell ref="BM87:BT87"/>
    <mergeCell ref="BU87:CB87"/>
    <mergeCell ref="CC87:CJ87"/>
    <mergeCell ref="EW87:FD87"/>
    <mergeCell ref="FE87:FL87"/>
    <mergeCell ref="FM87:FT87"/>
    <mergeCell ref="FU87:GB87"/>
    <mergeCell ref="DQ87:DX87"/>
    <mergeCell ref="DY87:EF87"/>
    <mergeCell ref="EG87:EN87"/>
    <mergeCell ref="EO87:EV87"/>
    <mergeCell ref="HI87:HP87"/>
    <mergeCell ref="HQ87:HX87"/>
    <mergeCell ref="AO86:AV86"/>
    <mergeCell ref="AW86:BD86"/>
    <mergeCell ref="BE86:BL86"/>
    <mergeCell ref="BM86:BT86"/>
    <mergeCell ref="HI85:HP85"/>
    <mergeCell ref="HQ85:HX85"/>
    <mergeCell ref="EW85:FD85"/>
    <mergeCell ref="FE85:FL85"/>
    <mergeCell ref="FM85:FT85"/>
    <mergeCell ref="FU85:GB85"/>
    <mergeCell ref="BU86:CB86"/>
    <mergeCell ref="CC86:CJ86"/>
    <mergeCell ref="CK86:CR86"/>
    <mergeCell ref="CS86:CZ86"/>
    <mergeCell ref="IO85:IV85"/>
    <mergeCell ref="A86:H86"/>
    <mergeCell ref="I86:P86"/>
    <mergeCell ref="Q86:X86"/>
    <mergeCell ref="Y86:AF86"/>
    <mergeCell ref="AG86:AN86"/>
    <mergeCell ref="EG86:EN86"/>
    <mergeCell ref="EO86:EV86"/>
    <mergeCell ref="EW86:FD86"/>
    <mergeCell ref="FE86:FL86"/>
    <mergeCell ref="DA86:DH86"/>
    <mergeCell ref="DI86:DP86"/>
    <mergeCell ref="DQ86:DX86"/>
    <mergeCell ref="DY86:EF86"/>
    <mergeCell ref="GS86:GZ86"/>
    <mergeCell ref="HA86:HH86"/>
    <mergeCell ref="HI86:HP86"/>
    <mergeCell ref="HQ86:HX86"/>
    <mergeCell ref="I85:P85"/>
    <mergeCell ref="Q85:X85"/>
    <mergeCell ref="Y85:AF85"/>
    <mergeCell ref="AG85:AN85"/>
    <mergeCell ref="AO85:AV85"/>
    <mergeCell ref="AW85:BD85"/>
    <mergeCell ref="GS84:GZ84"/>
    <mergeCell ref="HA84:HH84"/>
    <mergeCell ref="BE85:BL85"/>
    <mergeCell ref="BM85:BT85"/>
    <mergeCell ref="BU85:CB85"/>
    <mergeCell ref="CC85:CJ85"/>
    <mergeCell ref="HY84:IF84"/>
    <mergeCell ref="IG84:IN84"/>
    <mergeCell ref="HI84:HP84"/>
    <mergeCell ref="HQ84:HX84"/>
    <mergeCell ref="FM84:FT84"/>
    <mergeCell ref="FU84:GB84"/>
    <mergeCell ref="DQ85:DX85"/>
    <mergeCell ref="DY85:EF85"/>
    <mergeCell ref="EG85:EN85"/>
    <mergeCell ref="EO85:EV85"/>
    <mergeCell ref="CK85:CR85"/>
    <mergeCell ref="CS85:CZ85"/>
    <mergeCell ref="DA85:DH85"/>
    <mergeCell ref="DI85:DP85"/>
    <mergeCell ref="HY85:IF85"/>
    <mergeCell ref="IG85:IN85"/>
    <mergeCell ref="GC85:GJ85"/>
    <mergeCell ref="GK85:GR85"/>
    <mergeCell ref="GS85:GZ85"/>
    <mergeCell ref="HA85:HH85"/>
    <mergeCell ref="HY83:IF83"/>
    <mergeCell ref="IG83:IN83"/>
    <mergeCell ref="GC83:GJ83"/>
    <mergeCell ref="GK83:GR83"/>
    <mergeCell ref="GS83:GZ83"/>
    <mergeCell ref="HA83:HH83"/>
    <mergeCell ref="IO83:IV83"/>
    <mergeCell ref="A84:H84"/>
    <mergeCell ref="I84:P84"/>
    <mergeCell ref="Q84:X84"/>
    <mergeCell ref="Y84:AF84"/>
    <mergeCell ref="AG84:AN84"/>
    <mergeCell ref="AO84:AV84"/>
    <mergeCell ref="AW84:BD84"/>
    <mergeCell ref="BE84:BL84"/>
    <mergeCell ref="BM84:BT84"/>
    <mergeCell ref="DA84:DH84"/>
    <mergeCell ref="DI84:DP84"/>
    <mergeCell ref="DQ84:DX84"/>
    <mergeCell ref="DY84:EF84"/>
    <mergeCell ref="BU84:CB84"/>
    <mergeCell ref="CC84:CJ84"/>
    <mergeCell ref="CK84:CR84"/>
    <mergeCell ref="CS84:CZ84"/>
    <mergeCell ref="GC84:GJ84"/>
    <mergeCell ref="GK84:GR84"/>
    <mergeCell ref="EG84:EN84"/>
    <mergeCell ref="EO84:EV84"/>
    <mergeCell ref="EW84:FD84"/>
    <mergeCell ref="FE84:FL84"/>
    <mergeCell ref="IO84:IV84"/>
    <mergeCell ref="FM82:FT82"/>
    <mergeCell ref="FU82:GB82"/>
    <mergeCell ref="GC82:GJ82"/>
    <mergeCell ref="GK82:GR82"/>
    <mergeCell ref="HY82:IF82"/>
    <mergeCell ref="IG82:IN82"/>
    <mergeCell ref="IO82:IV82"/>
    <mergeCell ref="A83:H83"/>
    <mergeCell ref="I83:P83"/>
    <mergeCell ref="Q83:X83"/>
    <mergeCell ref="Y83:AF83"/>
    <mergeCell ref="AG83:AN83"/>
    <mergeCell ref="AO83:AV83"/>
    <mergeCell ref="AW83:BD83"/>
    <mergeCell ref="CK83:CR83"/>
    <mergeCell ref="CS83:CZ83"/>
    <mergeCell ref="DA83:DH83"/>
    <mergeCell ref="DI83:DP83"/>
    <mergeCell ref="BE83:BL83"/>
    <mergeCell ref="BM83:BT83"/>
    <mergeCell ref="BU83:CB83"/>
    <mergeCell ref="CC83:CJ83"/>
    <mergeCell ref="EW83:FD83"/>
    <mergeCell ref="FE83:FL83"/>
    <mergeCell ref="FM83:FT83"/>
    <mergeCell ref="FU83:GB83"/>
    <mergeCell ref="DQ83:DX83"/>
    <mergeCell ref="DY83:EF83"/>
    <mergeCell ref="EG83:EN83"/>
    <mergeCell ref="EO83:EV83"/>
    <mergeCell ref="HI83:HP83"/>
    <mergeCell ref="HQ83:HX83"/>
    <mergeCell ref="AO82:AV82"/>
    <mergeCell ref="AW82:BD82"/>
    <mergeCell ref="BE82:BL82"/>
    <mergeCell ref="BM82:BT82"/>
    <mergeCell ref="HI81:HP81"/>
    <mergeCell ref="HQ81:HX81"/>
    <mergeCell ref="EW81:FD81"/>
    <mergeCell ref="FE81:FL81"/>
    <mergeCell ref="FM81:FT81"/>
    <mergeCell ref="FU81:GB81"/>
    <mergeCell ref="BU82:CB82"/>
    <mergeCell ref="CC82:CJ82"/>
    <mergeCell ref="CK82:CR82"/>
    <mergeCell ref="CS82:CZ82"/>
    <mergeCell ref="IO81:IV81"/>
    <mergeCell ref="A82:H82"/>
    <mergeCell ref="I82:P82"/>
    <mergeCell ref="Q82:X82"/>
    <mergeCell ref="Y82:AF82"/>
    <mergeCell ref="AG82:AN82"/>
    <mergeCell ref="EG82:EN82"/>
    <mergeCell ref="EO82:EV82"/>
    <mergeCell ref="EW82:FD82"/>
    <mergeCell ref="FE82:FL82"/>
    <mergeCell ref="DA82:DH82"/>
    <mergeCell ref="DI82:DP82"/>
    <mergeCell ref="DQ82:DX82"/>
    <mergeCell ref="DY82:EF82"/>
    <mergeCell ref="GS82:GZ82"/>
    <mergeCell ref="HA82:HH82"/>
    <mergeCell ref="HI82:HP82"/>
    <mergeCell ref="HQ82:HX82"/>
    <mergeCell ref="I81:P81"/>
    <mergeCell ref="Q81:X81"/>
    <mergeCell ref="Y81:AF81"/>
    <mergeCell ref="AG81:AN81"/>
    <mergeCell ref="AO81:AV81"/>
    <mergeCell ref="AW81:BD81"/>
    <mergeCell ref="GS80:GZ80"/>
    <mergeCell ref="HA80:HH80"/>
    <mergeCell ref="BE81:BL81"/>
    <mergeCell ref="BM81:BT81"/>
    <mergeCell ref="BU81:CB81"/>
    <mergeCell ref="CC81:CJ81"/>
    <mergeCell ref="HY80:IF80"/>
    <mergeCell ref="IG80:IN80"/>
    <mergeCell ref="HI80:HP80"/>
    <mergeCell ref="HQ80:HX80"/>
    <mergeCell ref="FM80:FT80"/>
    <mergeCell ref="FU80:GB80"/>
    <mergeCell ref="DQ81:DX81"/>
    <mergeCell ref="DY81:EF81"/>
    <mergeCell ref="EG81:EN81"/>
    <mergeCell ref="EO81:EV81"/>
    <mergeCell ref="CK81:CR81"/>
    <mergeCell ref="CS81:CZ81"/>
    <mergeCell ref="DA81:DH81"/>
    <mergeCell ref="DI81:DP81"/>
    <mergeCell ref="HY81:IF81"/>
    <mergeCell ref="IG81:IN81"/>
    <mergeCell ref="GC81:GJ81"/>
    <mergeCell ref="GK81:GR81"/>
    <mergeCell ref="GS81:GZ81"/>
    <mergeCell ref="HA81:HH81"/>
    <mergeCell ref="HY79:IF79"/>
    <mergeCell ref="IG79:IN79"/>
    <mergeCell ref="GC79:GJ79"/>
    <mergeCell ref="GK79:GR79"/>
    <mergeCell ref="GS79:GZ79"/>
    <mergeCell ref="HA79:HH79"/>
    <mergeCell ref="IO79:IV79"/>
    <mergeCell ref="A80:H80"/>
    <mergeCell ref="I80:P80"/>
    <mergeCell ref="Q80:X80"/>
    <mergeCell ref="Y80:AF80"/>
    <mergeCell ref="AG80:AN80"/>
    <mergeCell ref="AO80:AV80"/>
    <mergeCell ref="AW80:BD80"/>
    <mergeCell ref="BE80:BL80"/>
    <mergeCell ref="BM80:BT80"/>
    <mergeCell ref="DA80:DH80"/>
    <mergeCell ref="DI80:DP80"/>
    <mergeCell ref="DQ80:DX80"/>
    <mergeCell ref="DY80:EF80"/>
    <mergeCell ref="BU80:CB80"/>
    <mergeCell ref="CC80:CJ80"/>
    <mergeCell ref="CK80:CR80"/>
    <mergeCell ref="CS80:CZ80"/>
    <mergeCell ref="GC80:GJ80"/>
    <mergeCell ref="GK80:GR80"/>
    <mergeCell ref="EG80:EN80"/>
    <mergeCell ref="EO80:EV80"/>
    <mergeCell ref="EW80:FD80"/>
    <mergeCell ref="FE80:FL80"/>
    <mergeCell ref="IO80:IV80"/>
    <mergeCell ref="FM78:FT78"/>
    <mergeCell ref="FU78:GB78"/>
    <mergeCell ref="GC78:GJ78"/>
    <mergeCell ref="GK78:GR78"/>
    <mergeCell ref="HY78:IF78"/>
    <mergeCell ref="IG78:IN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EW79:FD79"/>
    <mergeCell ref="FE79:FL79"/>
    <mergeCell ref="FM79:FT79"/>
    <mergeCell ref="FU79:GB79"/>
    <mergeCell ref="DQ79:DX79"/>
    <mergeCell ref="DY79:EF79"/>
    <mergeCell ref="EG79:EN79"/>
    <mergeCell ref="EO79:EV79"/>
    <mergeCell ref="HI79:HP79"/>
    <mergeCell ref="HQ79:HX79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GS78:GZ78"/>
    <mergeCell ref="HA78:HH78"/>
    <mergeCell ref="HI78:HP78"/>
    <mergeCell ref="HQ78:HX78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HY77:IF77"/>
    <mergeCell ref="IG77:IN77"/>
    <mergeCell ref="GC77:GJ77"/>
    <mergeCell ref="GK77:GR77"/>
    <mergeCell ref="GS77:GZ77"/>
    <mergeCell ref="HA77:HH77"/>
    <mergeCell ref="HY75:IF75"/>
    <mergeCell ref="IG75:IN75"/>
    <mergeCell ref="GC75:GJ75"/>
    <mergeCell ref="GK75:GR75"/>
    <mergeCell ref="GS75:GZ75"/>
    <mergeCell ref="HA75:HH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GC76:GJ76"/>
    <mergeCell ref="GK76:GR76"/>
    <mergeCell ref="EG76:EN76"/>
    <mergeCell ref="EO76:EV76"/>
    <mergeCell ref="EW76:FD76"/>
    <mergeCell ref="FE76:FL76"/>
    <mergeCell ref="IO76:IV76"/>
    <mergeCell ref="FM74:FT74"/>
    <mergeCell ref="FU74:GB74"/>
    <mergeCell ref="GC74:GJ74"/>
    <mergeCell ref="GK74:GR74"/>
    <mergeCell ref="HY74:IF74"/>
    <mergeCell ref="IG74:IN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EW75:FD75"/>
    <mergeCell ref="FE75:FL75"/>
    <mergeCell ref="FM75:FT75"/>
    <mergeCell ref="FU75:GB75"/>
    <mergeCell ref="DQ75:DX75"/>
    <mergeCell ref="DY75:EF75"/>
    <mergeCell ref="EG75:EN75"/>
    <mergeCell ref="EO75:EV75"/>
    <mergeCell ref="HI75:HP75"/>
    <mergeCell ref="HQ75:HX75"/>
    <mergeCell ref="AO74:AV74"/>
    <mergeCell ref="AW74:BD74"/>
    <mergeCell ref="BE74:BL74"/>
    <mergeCell ref="BM74:BT74"/>
    <mergeCell ref="HI73:HP73"/>
    <mergeCell ref="HQ73:HX73"/>
    <mergeCell ref="EW73:FD73"/>
    <mergeCell ref="FE73:FL73"/>
    <mergeCell ref="FM73:FT73"/>
    <mergeCell ref="FU73:GB73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GS74:GZ74"/>
    <mergeCell ref="HA74:HH74"/>
    <mergeCell ref="HI74:HP74"/>
    <mergeCell ref="HQ74:HX74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BE73:BL73"/>
    <mergeCell ref="BM73:BT73"/>
    <mergeCell ref="BU73:CB73"/>
    <mergeCell ref="CC73:CJ73"/>
    <mergeCell ref="HY72:IF72"/>
    <mergeCell ref="IG72:IN72"/>
    <mergeCell ref="HI72:HP72"/>
    <mergeCell ref="HQ72:HX72"/>
    <mergeCell ref="FM72:FT72"/>
    <mergeCell ref="FU72:GB72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HY73:IF73"/>
    <mergeCell ref="IG73:IN73"/>
    <mergeCell ref="GC73:GJ73"/>
    <mergeCell ref="GK73:GR73"/>
    <mergeCell ref="GS73:GZ73"/>
    <mergeCell ref="HA73:HH73"/>
    <mergeCell ref="HY71:IF71"/>
    <mergeCell ref="IG71:IN71"/>
    <mergeCell ref="GC71:GJ71"/>
    <mergeCell ref="GK71:GR71"/>
    <mergeCell ref="GS71:GZ71"/>
    <mergeCell ref="HA71:HH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GC72:GJ72"/>
    <mergeCell ref="GK72:GR72"/>
    <mergeCell ref="EG72:EN72"/>
    <mergeCell ref="EO72:EV72"/>
    <mergeCell ref="EW72:FD72"/>
    <mergeCell ref="FE72:FL72"/>
    <mergeCell ref="IO72:IV72"/>
    <mergeCell ref="FM70:FT70"/>
    <mergeCell ref="FU70:GB70"/>
    <mergeCell ref="GC70:GJ70"/>
    <mergeCell ref="GK70:GR70"/>
    <mergeCell ref="HY70:IF70"/>
    <mergeCell ref="IG70:IN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EW71:FD71"/>
    <mergeCell ref="FE71:FL71"/>
    <mergeCell ref="FM71:FT71"/>
    <mergeCell ref="FU71:GB71"/>
    <mergeCell ref="DQ71:DX71"/>
    <mergeCell ref="DY71:EF71"/>
    <mergeCell ref="EG71:EN71"/>
    <mergeCell ref="EO71:EV71"/>
    <mergeCell ref="HI71:HP71"/>
    <mergeCell ref="HQ71:HX71"/>
    <mergeCell ref="AO70:AV70"/>
    <mergeCell ref="AW70:BD70"/>
    <mergeCell ref="BE70:BL70"/>
    <mergeCell ref="BM70:BT70"/>
    <mergeCell ref="HI69:HP69"/>
    <mergeCell ref="HQ69:HX69"/>
    <mergeCell ref="EW69:FD69"/>
    <mergeCell ref="FE69:FL69"/>
    <mergeCell ref="FM69:FT69"/>
    <mergeCell ref="FU69:GB69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GS70:GZ70"/>
    <mergeCell ref="HA70:HH70"/>
    <mergeCell ref="HI70:HP70"/>
    <mergeCell ref="HQ70:HX70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BE69:BL69"/>
    <mergeCell ref="BM69:BT69"/>
    <mergeCell ref="BU69:CB69"/>
    <mergeCell ref="CC69:CJ69"/>
    <mergeCell ref="HY68:IF68"/>
    <mergeCell ref="IG68:IN68"/>
    <mergeCell ref="HI68:HP68"/>
    <mergeCell ref="HQ68:HX68"/>
    <mergeCell ref="FM68:FT68"/>
    <mergeCell ref="FU68:GB68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HY69:IF69"/>
    <mergeCell ref="IG69:IN69"/>
    <mergeCell ref="GC69:GJ69"/>
    <mergeCell ref="GK69:GR69"/>
    <mergeCell ref="GS69:GZ69"/>
    <mergeCell ref="HA69:HH69"/>
    <mergeCell ref="HY67:IF67"/>
    <mergeCell ref="IG67:IN67"/>
    <mergeCell ref="GC67:GJ67"/>
    <mergeCell ref="GK67:GR67"/>
    <mergeCell ref="GS67:GZ67"/>
    <mergeCell ref="HA67:HH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GC68:GJ68"/>
    <mergeCell ref="GK68:GR68"/>
    <mergeCell ref="EG68:EN68"/>
    <mergeCell ref="EO68:EV68"/>
    <mergeCell ref="EW68:FD68"/>
    <mergeCell ref="FE68:FL68"/>
    <mergeCell ref="IO68:IV68"/>
    <mergeCell ref="FM66:FT66"/>
    <mergeCell ref="FU66:GB66"/>
    <mergeCell ref="GC66:GJ66"/>
    <mergeCell ref="GK66:GR66"/>
    <mergeCell ref="HY66:IF66"/>
    <mergeCell ref="IG66:IN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EW67:FD67"/>
    <mergeCell ref="FE67:FL67"/>
    <mergeCell ref="FM67:FT67"/>
    <mergeCell ref="FU67:GB67"/>
    <mergeCell ref="DQ67:DX67"/>
    <mergeCell ref="DY67:EF67"/>
    <mergeCell ref="EG67:EN67"/>
    <mergeCell ref="EO67:EV67"/>
    <mergeCell ref="HI67:HP67"/>
    <mergeCell ref="HQ67:HX67"/>
    <mergeCell ref="AO66:AV66"/>
    <mergeCell ref="AW66:BD66"/>
    <mergeCell ref="BE66:BL66"/>
    <mergeCell ref="BM66:BT66"/>
    <mergeCell ref="HI65:HP65"/>
    <mergeCell ref="HQ65:HX65"/>
    <mergeCell ref="EW65:FD65"/>
    <mergeCell ref="FE65:FL65"/>
    <mergeCell ref="FM65:FT65"/>
    <mergeCell ref="FU65:GB65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GS66:GZ66"/>
    <mergeCell ref="HA66:HH66"/>
    <mergeCell ref="HI66:HP66"/>
    <mergeCell ref="HQ66:HX66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BE65:BL65"/>
    <mergeCell ref="BM65:BT65"/>
    <mergeCell ref="BU65:CB65"/>
    <mergeCell ref="CC65:CJ65"/>
    <mergeCell ref="HY64:IF64"/>
    <mergeCell ref="IG64:IN64"/>
    <mergeCell ref="HI64:HP64"/>
    <mergeCell ref="HQ64:HX64"/>
    <mergeCell ref="FM64:FT64"/>
    <mergeCell ref="FU64:GB64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HY65:IF65"/>
    <mergeCell ref="IG65:IN65"/>
    <mergeCell ref="GC65:GJ65"/>
    <mergeCell ref="GK65:GR65"/>
    <mergeCell ref="GS65:GZ65"/>
    <mergeCell ref="HA65:HH65"/>
    <mergeCell ref="HY63:IF63"/>
    <mergeCell ref="IG63:IN63"/>
    <mergeCell ref="GC63:GJ63"/>
    <mergeCell ref="GK63:GR63"/>
    <mergeCell ref="GS63:GZ63"/>
    <mergeCell ref="HA63:HH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GC64:GJ64"/>
    <mergeCell ref="GK64:GR64"/>
    <mergeCell ref="EG64:EN64"/>
    <mergeCell ref="EO64:EV64"/>
    <mergeCell ref="EW64:FD64"/>
    <mergeCell ref="FE64:FL64"/>
    <mergeCell ref="IO64:IV64"/>
    <mergeCell ref="FM62:FT62"/>
    <mergeCell ref="FU62:GB62"/>
    <mergeCell ref="GC62:GJ62"/>
    <mergeCell ref="GK62:GR62"/>
    <mergeCell ref="HY62:IF62"/>
    <mergeCell ref="IG62:IN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EW63:FD63"/>
    <mergeCell ref="FE63:FL63"/>
    <mergeCell ref="FM63:FT63"/>
    <mergeCell ref="FU63:GB63"/>
    <mergeCell ref="DQ63:DX63"/>
    <mergeCell ref="DY63:EF63"/>
    <mergeCell ref="EG63:EN63"/>
    <mergeCell ref="EO63:EV63"/>
    <mergeCell ref="HI63:HP63"/>
    <mergeCell ref="HQ63:HX63"/>
    <mergeCell ref="AO62:AV62"/>
    <mergeCell ref="AW62:BD62"/>
    <mergeCell ref="BE62:BL62"/>
    <mergeCell ref="BM62:BT62"/>
    <mergeCell ref="HI61:HP61"/>
    <mergeCell ref="HQ61:HX61"/>
    <mergeCell ref="EW61:FD61"/>
    <mergeCell ref="FE61:FL61"/>
    <mergeCell ref="FM61:FT61"/>
    <mergeCell ref="FU61:GB61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GS62:GZ62"/>
    <mergeCell ref="HA62:HH62"/>
    <mergeCell ref="HI62:HP62"/>
    <mergeCell ref="HQ62:HX62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BE61:BL61"/>
    <mergeCell ref="BM61:BT61"/>
    <mergeCell ref="BU61:CB61"/>
    <mergeCell ref="CC61:CJ61"/>
    <mergeCell ref="HY60:IF60"/>
    <mergeCell ref="IG60:IN60"/>
    <mergeCell ref="HI60:HP60"/>
    <mergeCell ref="HQ60:HX60"/>
    <mergeCell ref="FM60:FT60"/>
    <mergeCell ref="FU60:GB60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HY61:IF61"/>
    <mergeCell ref="IG61:IN61"/>
    <mergeCell ref="GC61:GJ61"/>
    <mergeCell ref="GK61:GR61"/>
    <mergeCell ref="GS61:GZ61"/>
    <mergeCell ref="HA61:HH61"/>
    <mergeCell ref="HY59:IF59"/>
    <mergeCell ref="IG59:IN59"/>
    <mergeCell ref="IO59:IV59"/>
    <mergeCell ref="GK59:GR59"/>
    <mergeCell ref="GS59:GZ59"/>
    <mergeCell ref="HA59:HH59"/>
    <mergeCell ref="HI59:HP59"/>
    <mergeCell ref="AO60:AV60"/>
    <mergeCell ref="AW60:BD60"/>
    <mergeCell ref="BE60:BL60"/>
    <mergeCell ref="BM60:BT60"/>
    <mergeCell ref="I60:P60"/>
    <mergeCell ref="Q60:X60"/>
    <mergeCell ref="Y60:AF60"/>
    <mergeCell ref="AG60:AN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GC60:GJ60"/>
    <mergeCell ref="GK60:GR60"/>
    <mergeCell ref="EG60:EN60"/>
    <mergeCell ref="EO60:EV60"/>
    <mergeCell ref="EW60:FD60"/>
    <mergeCell ref="FE60:FL60"/>
    <mergeCell ref="IO60:IV60"/>
    <mergeCell ref="HQ49:HX49"/>
    <mergeCell ref="FM49:FT49"/>
    <mergeCell ref="FU49:GB49"/>
    <mergeCell ref="GC49:GJ49"/>
    <mergeCell ref="GK49:GR49"/>
    <mergeCell ref="HY49:IF49"/>
    <mergeCell ref="IG49:IN49"/>
    <mergeCell ref="IO49:IV49"/>
    <mergeCell ref="I59:P59"/>
    <mergeCell ref="Q59:X59"/>
    <mergeCell ref="Y59:AF59"/>
    <mergeCell ref="AG59:AN59"/>
    <mergeCell ref="AO59:AV59"/>
    <mergeCell ref="AW59:BD59"/>
    <mergeCell ref="BE59:BL59"/>
    <mergeCell ref="CS59:CZ59"/>
    <mergeCell ref="DA59:DH59"/>
    <mergeCell ref="DI59:DP59"/>
    <mergeCell ref="DQ59:DX59"/>
    <mergeCell ref="BM59:BT59"/>
    <mergeCell ref="BU59:CB59"/>
    <mergeCell ref="CC59:CJ59"/>
    <mergeCell ref="CK59:CR59"/>
    <mergeCell ref="FE59:FL59"/>
    <mergeCell ref="FM59:FT59"/>
    <mergeCell ref="FU59:GB59"/>
    <mergeCell ref="GC59:GJ59"/>
    <mergeCell ref="DY59:EF59"/>
    <mergeCell ref="EG59:EN59"/>
    <mergeCell ref="EO59:EV59"/>
    <mergeCell ref="EW59:FD59"/>
    <mergeCell ref="HQ59:HX59"/>
    <mergeCell ref="CK49:CR49"/>
    <mergeCell ref="CS49:CZ49"/>
    <mergeCell ref="AO49:AV49"/>
    <mergeCell ref="AW49:BD49"/>
    <mergeCell ref="BE49:BL49"/>
    <mergeCell ref="BM49:BT49"/>
    <mergeCell ref="EG49:EN49"/>
    <mergeCell ref="EO49:EV49"/>
    <mergeCell ref="EW49:FD49"/>
    <mergeCell ref="FE49:FL49"/>
    <mergeCell ref="DA49:DH49"/>
    <mergeCell ref="DI49:DP49"/>
    <mergeCell ref="DQ49:DX49"/>
    <mergeCell ref="DY49:EF49"/>
    <mergeCell ref="GS49:GZ49"/>
    <mergeCell ref="HA49:HH49"/>
    <mergeCell ref="HI49:HP49"/>
    <mergeCell ref="I49:P49"/>
    <mergeCell ref="G20:H20"/>
    <mergeCell ref="A15:H15"/>
    <mergeCell ref="A16:H16"/>
    <mergeCell ref="Q49:X49"/>
    <mergeCell ref="E20:F20"/>
    <mergeCell ref="A23:G23"/>
    <mergeCell ref="E18:F18"/>
    <mergeCell ref="E21:F21"/>
    <mergeCell ref="A45:H45"/>
    <mergeCell ref="Y49:AF49"/>
    <mergeCell ref="AG49:AN49"/>
    <mergeCell ref="I9:I10"/>
    <mergeCell ref="I13:I16"/>
    <mergeCell ref="BU49:CB49"/>
    <mergeCell ref="CC49:CJ49"/>
    <mergeCell ref="BE48:BL48"/>
    <mergeCell ref="BM48:BT48"/>
    <mergeCell ref="I48:P48"/>
    <mergeCell ref="Q48:X48"/>
    <mergeCell ref="A43:H43"/>
    <mergeCell ref="A40:H40"/>
    <mergeCell ref="A39:H39"/>
    <mergeCell ref="A41:D41"/>
    <mergeCell ref="D33:G33"/>
    <mergeCell ref="A25:H25"/>
    <mergeCell ref="A33:C33"/>
    <mergeCell ref="A29:F29"/>
    <mergeCell ref="A28:B28"/>
    <mergeCell ref="A36:D36"/>
    <mergeCell ref="A22:F22"/>
    <mergeCell ref="G22:H22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E9:H9"/>
    <mergeCell ref="E12:H12"/>
    <mergeCell ref="G11:H11"/>
    <mergeCell ref="A30:F30"/>
    <mergeCell ref="G21:H21"/>
    <mergeCell ref="G28:H28"/>
    <mergeCell ref="B27:D27"/>
    <mergeCell ref="E28:F28"/>
    <mergeCell ref="A47:D47"/>
    <mergeCell ref="A59:H59"/>
    <mergeCell ref="A49:H49"/>
    <mergeCell ref="A35:H35"/>
    <mergeCell ref="A44:H44"/>
    <mergeCell ref="A42:H42"/>
    <mergeCell ref="A51:H51"/>
    <mergeCell ref="A52:H52"/>
    <mergeCell ref="A53:H53"/>
    <mergeCell ref="A54:H54"/>
    <mergeCell ref="A55:H55"/>
    <mergeCell ref="A56:H56"/>
    <mergeCell ref="A57:H57"/>
    <mergeCell ref="A95:H95"/>
    <mergeCell ref="A92:H92"/>
    <mergeCell ref="A93:H93"/>
    <mergeCell ref="A94:H94"/>
    <mergeCell ref="A46:H46"/>
    <mergeCell ref="A48:H48"/>
    <mergeCell ref="A60:H60"/>
    <mergeCell ref="A32:C32"/>
    <mergeCell ref="A37:H37"/>
    <mergeCell ref="A38:H38"/>
    <mergeCell ref="D32:G32"/>
    <mergeCell ref="A61:H61"/>
    <mergeCell ref="A65:H65"/>
    <mergeCell ref="A69:H69"/>
    <mergeCell ref="A73:H73"/>
    <mergeCell ref="A77:H77"/>
    <mergeCell ref="A81:H81"/>
    <mergeCell ref="A85:H85"/>
    <mergeCell ref="A90:H90"/>
  </mergeCells>
  <phoneticPr fontId="15" type="noConversion"/>
  <pageMargins left="0.51181102362204722" right="0.31496062992125984" top="0.55118110236220474" bottom="0.15748031496062992" header="0.31496062992125984" footer="0.31496062992125984"/>
  <pageSetup paperSize="9" scale="92" orientation="landscape" horizontalDpi="180" verticalDpi="180" r:id="rId1"/>
  <rowBreaks count="1" manualBreakCount="1">
    <brk id="3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view="pageBreakPreview" zoomScaleNormal="100" zoomScaleSheetLayoutView="100" workbookViewId="0">
      <selection activeCell="B67" sqref="B67"/>
    </sheetView>
  </sheetViews>
  <sheetFormatPr defaultRowHeight="15" x14ac:dyDescent="0.25"/>
  <cols>
    <col min="1" max="1" width="115.140625" style="4" customWidth="1"/>
    <col min="2" max="2" width="30.42578125" style="4" customWidth="1"/>
  </cols>
  <sheetData>
    <row r="1" spans="1:2" ht="15" customHeight="1" x14ac:dyDescent="0.25">
      <c r="A1" s="141" t="s">
        <v>0</v>
      </c>
      <c r="B1" s="141"/>
    </row>
    <row r="2" spans="1:2" s="21" customFormat="1" ht="15" customHeight="1" x14ac:dyDescent="0.2">
      <c r="A2" s="22" t="s">
        <v>1</v>
      </c>
      <c r="B2" s="22" t="s">
        <v>2</v>
      </c>
    </row>
    <row r="3" spans="1:2" s="21" customFormat="1" ht="15" customHeight="1" x14ac:dyDescent="0.2">
      <c r="A3" s="56">
        <v>1</v>
      </c>
      <c r="B3" s="22">
        <v>2</v>
      </c>
    </row>
    <row r="4" spans="1:2" s="21" customFormat="1" ht="15" customHeight="1" x14ac:dyDescent="0.2">
      <c r="A4" s="38" t="s">
        <v>195</v>
      </c>
      <c r="B4" s="54">
        <v>86475.95</v>
      </c>
    </row>
    <row r="5" spans="1:2" s="21" customFormat="1" ht="15" customHeight="1" x14ac:dyDescent="0.2">
      <c r="A5" s="38" t="s">
        <v>196</v>
      </c>
      <c r="B5" s="54"/>
    </row>
    <row r="6" spans="1:2" s="21" customFormat="1" ht="15" customHeight="1" x14ac:dyDescent="0.2">
      <c r="A6" s="38" t="s">
        <v>197</v>
      </c>
      <c r="B6" s="54">
        <v>32679.02</v>
      </c>
    </row>
    <row r="7" spans="1:2" s="21" customFormat="1" ht="15" customHeight="1" x14ac:dyDescent="0.2">
      <c r="A7" s="38" t="s">
        <v>4</v>
      </c>
      <c r="B7" s="54"/>
    </row>
    <row r="8" spans="1:2" s="21" customFormat="1" ht="15" customHeight="1" x14ac:dyDescent="0.2">
      <c r="A8" s="38" t="s">
        <v>198</v>
      </c>
      <c r="B8" s="54">
        <v>18409.759999999998</v>
      </c>
    </row>
    <row r="9" spans="1:2" s="21" customFormat="1" ht="15" customHeight="1" x14ac:dyDescent="0.2">
      <c r="A9" s="38" t="s">
        <v>199</v>
      </c>
      <c r="B9" s="54">
        <v>3694.76</v>
      </c>
    </row>
    <row r="10" spans="1:2" s="21" customFormat="1" ht="15" customHeight="1" x14ac:dyDescent="0.2">
      <c r="A10" s="38" t="s">
        <v>200</v>
      </c>
      <c r="B10" s="54"/>
    </row>
    <row r="11" spans="1:2" s="21" customFormat="1" ht="15" customHeight="1" x14ac:dyDescent="0.2">
      <c r="A11" s="38" t="s">
        <v>198</v>
      </c>
      <c r="B11" s="54">
        <v>515.28</v>
      </c>
    </row>
    <row r="12" spans="1:2" s="21" customFormat="1" ht="15" customHeight="1" x14ac:dyDescent="0.2">
      <c r="A12" s="38" t="s">
        <v>201</v>
      </c>
      <c r="B12" s="54">
        <v>3333.05</v>
      </c>
    </row>
    <row r="13" spans="1:2" s="21" customFormat="1" ht="15" customHeight="1" x14ac:dyDescent="0.2">
      <c r="A13" s="38" t="s">
        <v>202</v>
      </c>
      <c r="B13" s="54"/>
    </row>
    <row r="14" spans="1:2" s="21" customFormat="1" ht="15" customHeight="1" x14ac:dyDescent="0.2">
      <c r="A14" s="38" t="s">
        <v>203</v>
      </c>
      <c r="B14" s="54">
        <v>2985.21</v>
      </c>
    </row>
    <row r="15" spans="1:2" s="21" customFormat="1" ht="15" customHeight="1" x14ac:dyDescent="0.2">
      <c r="A15" s="38" t="s">
        <v>204</v>
      </c>
      <c r="B15" s="54"/>
    </row>
    <row r="16" spans="1:2" s="21" customFormat="1" ht="15" customHeight="1" x14ac:dyDescent="0.2">
      <c r="A16" s="38" t="s">
        <v>205</v>
      </c>
      <c r="B16" s="54">
        <v>2985.21</v>
      </c>
    </row>
    <row r="17" spans="1:3" s="21" customFormat="1" ht="15" customHeight="1" x14ac:dyDescent="0.2">
      <c r="A17" s="38" t="s">
        <v>206</v>
      </c>
      <c r="B17" s="54"/>
    </row>
    <row r="18" spans="1:3" s="21" customFormat="1" ht="15" customHeight="1" x14ac:dyDescent="0.2">
      <c r="A18" s="38" t="s">
        <v>207</v>
      </c>
      <c r="B18" s="54"/>
    </row>
    <row r="19" spans="1:3" s="21" customFormat="1" ht="15" customHeight="1" x14ac:dyDescent="0.2">
      <c r="A19" s="38" t="s">
        <v>208</v>
      </c>
      <c r="B19" s="54">
        <v>298.82</v>
      </c>
    </row>
    <row r="20" spans="1:3" s="21" customFormat="1" ht="15" customHeight="1" x14ac:dyDescent="0.2">
      <c r="A20" s="38" t="s">
        <v>209</v>
      </c>
      <c r="B20" s="54">
        <v>18.16</v>
      </c>
    </row>
    <row r="21" spans="1:3" s="21" customFormat="1" ht="15" customHeight="1" x14ac:dyDescent="0.2">
      <c r="A21" s="38" t="s">
        <v>210</v>
      </c>
      <c r="B21" s="54">
        <v>18.16</v>
      </c>
    </row>
    <row r="22" spans="1:3" s="21" customFormat="1" ht="15" customHeight="1" x14ac:dyDescent="0.2">
      <c r="A22" s="38" t="s">
        <v>211</v>
      </c>
      <c r="B22" s="54"/>
    </row>
    <row r="23" spans="1:3" s="21" customFormat="1" ht="15" customHeight="1" x14ac:dyDescent="0.2">
      <c r="A23" s="38" t="s">
        <v>212</v>
      </c>
      <c r="B23" s="54"/>
    </row>
    <row r="24" spans="1:3" s="21" customFormat="1" ht="15" customHeight="1" x14ac:dyDescent="0.2">
      <c r="A24" s="38" t="s">
        <v>8</v>
      </c>
      <c r="B24" s="54"/>
    </row>
    <row r="25" spans="1:3" s="21" customFormat="1" ht="15" customHeight="1" x14ac:dyDescent="0.2">
      <c r="A25" s="38" t="s">
        <v>9</v>
      </c>
      <c r="B25" s="54">
        <v>18.16</v>
      </c>
    </row>
    <row r="26" spans="1:3" s="21" customFormat="1" ht="15" customHeight="1" x14ac:dyDescent="0.2">
      <c r="A26" s="38" t="s">
        <v>213</v>
      </c>
      <c r="B26" s="54"/>
    </row>
    <row r="27" spans="1:3" s="21" customFormat="1" ht="15" customHeight="1" x14ac:dyDescent="0.2">
      <c r="A27" s="38" t="s">
        <v>214</v>
      </c>
      <c r="B27" s="54"/>
      <c r="C27" s="23"/>
    </row>
    <row r="28" spans="1:3" s="21" customFormat="1" ht="15" customHeight="1" x14ac:dyDescent="0.2">
      <c r="A28" s="38" t="s">
        <v>215</v>
      </c>
      <c r="B28" s="54"/>
      <c r="C28" s="23"/>
    </row>
    <row r="29" spans="1:3" s="21" customFormat="1" ht="15" customHeight="1" x14ac:dyDescent="0.2">
      <c r="A29" s="38" t="s">
        <v>216</v>
      </c>
      <c r="B29" s="54"/>
      <c r="C29" s="23"/>
    </row>
    <row r="30" spans="1:3" s="21" customFormat="1" ht="15" customHeight="1" x14ac:dyDescent="0.2">
      <c r="A30" s="38" t="s">
        <v>217</v>
      </c>
      <c r="B30" s="54"/>
      <c r="C30" s="23"/>
    </row>
    <row r="31" spans="1:3" s="21" customFormat="1" ht="15" customHeight="1" x14ac:dyDescent="0.2">
      <c r="A31" s="38" t="s">
        <v>218</v>
      </c>
      <c r="B31" s="54"/>
      <c r="C31" s="23"/>
    </row>
    <row r="32" spans="1:3" s="21" customFormat="1" ht="15" customHeight="1" x14ac:dyDescent="0.2">
      <c r="A32" s="38" t="s">
        <v>219</v>
      </c>
      <c r="B32" s="55"/>
      <c r="C32" s="23"/>
    </row>
    <row r="33" spans="1:3" s="21" customFormat="1" ht="15" customHeight="1" x14ac:dyDescent="0.2">
      <c r="A33" s="38" t="s">
        <v>220</v>
      </c>
      <c r="B33" s="54"/>
      <c r="C33" s="23"/>
    </row>
    <row r="34" spans="1:3" s="21" customFormat="1" ht="15" customHeight="1" x14ac:dyDescent="0.2">
      <c r="A34" s="38" t="s">
        <v>221</v>
      </c>
      <c r="B34" s="54"/>
      <c r="C34" s="23"/>
    </row>
    <row r="35" spans="1:3" s="21" customFormat="1" ht="15" customHeight="1" x14ac:dyDescent="0.2">
      <c r="A35" s="38" t="s">
        <v>211</v>
      </c>
      <c r="B35" s="54"/>
      <c r="C35" s="23"/>
    </row>
    <row r="36" spans="1:3" s="21" customFormat="1" ht="15" customHeight="1" x14ac:dyDescent="0.2">
      <c r="A36" s="38" t="s">
        <v>212</v>
      </c>
      <c r="B36" s="55"/>
      <c r="C36" s="23"/>
    </row>
    <row r="37" spans="1:3" s="21" customFormat="1" ht="15" customHeight="1" x14ac:dyDescent="0.2">
      <c r="A37" s="38" t="s">
        <v>8</v>
      </c>
      <c r="B37" s="54"/>
      <c r="C37" s="23"/>
    </row>
    <row r="38" spans="1:3" s="21" customFormat="1" ht="15" customHeight="1" x14ac:dyDescent="0.2">
      <c r="A38" s="38" t="s">
        <v>9</v>
      </c>
      <c r="B38" s="54"/>
      <c r="C38" s="23"/>
    </row>
    <row r="39" spans="1:3" s="21" customFormat="1" ht="15" customHeight="1" x14ac:dyDescent="0.2">
      <c r="A39" s="38" t="s">
        <v>213</v>
      </c>
      <c r="B39" s="54"/>
      <c r="C39" s="23"/>
    </row>
    <row r="40" spans="1:3" s="21" customFormat="1" ht="15" customHeight="1" x14ac:dyDescent="0.2">
      <c r="A40" s="38" t="s">
        <v>214</v>
      </c>
      <c r="B40" s="54"/>
      <c r="C40" s="23"/>
    </row>
    <row r="41" spans="1:3" s="21" customFormat="1" ht="15" customHeight="1" x14ac:dyDescent="0.2">
      <c r="A41" s="38" t="s">
        <v>215</v>
      </c>
      <c r="B41" s="54"/>
      <c r="C41" s="23"/>
    </row>
    <row r="42" spans="1:3" s="21" customFormat="1" ht="15" customHeight="1" x14ac:dyDescent="0.2">
      <c r="A42" s="38" t="s">
        <v>216</v>
      </c>
      <c r="B42" s="54"/>
      <c r="C42" s="23"/>
    </row>
    <row r="43" spans="1:3" s="21" customFormat="1" ht="15" customHeight="1" x14ac:dyDescent="0.2">
      <c r="A43" s="38" t="s">
        <v>217</v>
      </c>
      <c r="B43" s="54"/>
      <c r="C43" s="23"/>
    </row>
    <row r="44" spans="1:3" s="21" customFormat="1" ht="15" customHeight="1" x14ac:dyDescent="0.2">
      <c r="A44" s="38" t="s">
        <v>222</v>
      </c>
      <c r="B44" s="54"/>
      <c r="C44" s="23"/>
    </row>
    <row r="45" spans="1:3" s="21" customFormat="1" ht="15" customHeight="1" x14ac:dyDescent="0.2">
      <c r="A45" s="38" t="s">
        <v>10</v>
      </c>
      <c r="B45" s="54"/>
      <c r="C45" s="24"/>
    </row>
    <row r="46" spans="1:3" s="21" customFormat="1" ht="15" customHeight="1" x14ac:dyDescent="0.2">
      <c r="A46" s="38" t="s">
        <v>223</v>
      </c>
      <c r="B46" s="54">
        <v>2049.46</v>
      </c>
      <c r="C46" s="24"/>
    </row>
    <row r="47" spans="1:3" s="21" customFormat="1" ht="15" customHeight="1" x14ac:dyDescent="0.2">
      <c r="A47" s="38" t="s">
        <v>224</v>
      </c>
      <c r="B47" s="55"/>
      <c r="C47" s="23"/>
    </row>
    <row r="48" spans="1:3" s="21" customFormat="1" ht="15" customHeight="1" x14ac:dyDescent="0.2">
      <c r="A48" s="38" t="s">
        <v>225</v>
      </c>
      <c r="B48" s="54"/>
      <c r="C48" s="23"/>
    </row>
    <row r="49" spans="1:3" s="21" customFormat="1" ht="15" customHeight="1" x14ac:dyDescent="0.2">
      <c r="A49" s="38" t="s">
        <v>226</v>
      </c>
      <c r="B49" s="55" t="s">
        <v>290</v>
      </c>
      <c r="C49" s="23"/>
    </row>
    <row r="50" spans="1:3" s="21" customFormat="1" ht="15" customHeight="1" x14ac:dyDescent="0.2">
      <c r="A50" s="38" t="s">
        <v>4</v>
      </c>
      <c r="B50" s="54"/>
      <c r="C50" s="23"/>
    </row>
    <row r="51" spans="1:3" s="21" customFormat="1" ht="15" customHeight="1" x14ac:dyDescent="0.2">
      <c r="A51" s="38" t="s">
        <v>227</v>
      </c>
      <c r="B51" s="54"/>
      <c r="C51" s="23"/>
    </row>
    <row r="52" spans="1:3" s="21" customFormat="1" ht="30.75" customHeight="1" x14ac:dyDescent="0.2">
      <c r="A52" s="38" t="s">
        <v>228</v>
      </c>
      <c r="B52" s="54"/>
      <c r="C52" s="23"/>
    </row>
    <row r="53" spans="1:3" s="21" customFormat="1" ht="15" customHeight="1" x14ac:dyDescent="0.2">
      <c r="A53" s="38" t="s">
        <v>211</v>
      </c>
      <c r="B53" s="54"/>
      <c r="C53" s="23"/>
    </row>
    <row r="54" spans="1:3" s="21" customFormat="1" ht="15" customHeight="1" x14ac:dyDescent="0.2">
      <c r="A54" s="38" t="s">
        <v>11</v>
      </c>
      <c r="B54" s="54"/>
      <c r="C54" s="25"/>
    </row>
    <row r="55" spans="1:3" s="21" customFormat="1" ht="15" customHeight="1" x14ac:dyDescent="0.2">
      <c r="A55" s="38" t="s">
        <v>229</v>
      </c>
      <c r="B55" s="54"/>
      <c r="C55" s="23"/>
    </row>
    <row r="56" spans="1:3" s="21" customFormat="1" ht="15" customHeight="1" x14ac:dyDescent="0.2">
      <c r="A56" s="38" t="s">
        <v>230</v>
      </c>
      <c r="B56" s="54"/>
      <c r="C56" s="23"/>
    </row>
    <row r="57" spans="1:3" s="21" customFormat="1" ht="15" customHeight="1" x14ac:dyDescent="0.2">
      <c r="A57" s="38" t="s">
        <v>231</v>
      </c>
      <c r="B57" s="54"/>
      <c r="C57" s="23"/>
    </row>
    <row r="58" spans="1:3" s="21" customFormat="1" ht="15" customHeight="1" x14ac:dyDescent="0.2">
      <c r="A58" s="38" t="s">
        <v>232</v>
      </c>
      <c r="B58" s="54"/>
      <c r="C58" s="23"/>
    </row>
    <row r="59" spans="1:3" s="21" customFormat="1" ht="15" customHeight="1" x14ac:dyDescent="0.2">
      <c r="A59" s="38" t="s">
        <v>233</v>
      </c>
      <c r="B59" s="54"/>
      <c r="C59" s="23"/>
    </row>
    <row r="60" spans="1:3" s="21" customFormat="1" ht="15" customHeight="1" x14ac:dyDescent="0.2">
      <c r="A60" s="38" t="s">
        <v>234</v>
      </c>
      <c r="B60" s="54"/>
      <c r="C60" s="23"/>
    </row>
    <row r="61" spans="1:3" s="21" customFormat="1" ht="15" customHeight="1" x14ac:dyDescent="0.2">
      <c r="A61" s="38" t="s">
        <v>235</v>
      </c>
      <c r="B61" s="54"/>
      <c r="C61" s="23"/>
    </row>
    <row r="62" spans="1:3" s="21" customFormat="1" ht="18.75" customHeight="1" x14ac:dyDescent="0.2">
      <c r="A62" s="38" t="s">
        <v>236</v>
      </c>
      <c r="B62" s="55"/>
      <c r="C62" s="23"/>
    </row>
    <row r="63" spans="1:3" s="21" customFormat="1" ht="15" customHeight="1" x14ac:dyDescent="0.2">
      <c r="A63" s="38" t="s">
        <v>237</v>
      </c>
      <c r="B63" s="54"/>
      <c r="C63" s="23"/>
    </row>
    <row r="64" spans="1:3" s="21" customFormat="1" ht="15" customHeight="1" x14ac:dyDescent="0.2">
      <c r="A64" s="38" t="s">
        <v>238</v>
      </c>
      <c r="B64" s="55"/>
      <c r="C64" s="23"/>
    </row>
    <row r="65" spans="1:3" s="21" customFormat="1" ht="15" customHeight="1" x14ac:dyDescent="0.2">
      <c r="A65" s="38" t="s">
        <v>239</v>
      </c>
      <c r="B65" s="54"/>
      <c r="C65" s="23"/>
    </row>
    <row r="66" spans="1:3" s="21" customFormat="1" ht="15" customHeight="1" x14ac:dyDescent="0.2">
      <c r="A66" s="38" t="s">
        <v>240</v>
      </c>
      <c r="B66" s="54"/>
      <c r="C66" s="23"/>
    </row>
    <row r="67" spans="1:3" s="21" customFormat="1" ht="33" customHeight="1" x14ac:dyDescent="0.2">
      <c r="A67" s="38" t="s">
        <v>241</v>
      </c>
      <c r="B67" s="54"/>
      <c r="C67" s="23"/>
    </row>
    <row r="68" spans="1:3" s="21" customFormat="1" ht="15" customHeight="1" x14ac:dyDescent="0.2">
      <c r="A68" s="38" t="s">
        <v>211</v>
      </c>
      <c r="B68" s="54"/>
      <c r="C68" s="23"/>
    </row>
    <row r="69" spans="1:3" s="21" customFormat="1" ht="15" customHeight="1" x14ac:dyDescent="0.2">
      <c r="A69" s="38" t="s">
        <v>11</v>
      </c>
      <c r="B69" s="54"/>
      <c r="C69" s="23"/>
    </row>
    <row r="70" spans="1:3" s="21" customFormat="1" ht="15" customHeight="1" x14ac:dyDescent="0.2">
      <c r="A70" s="38" t="s">
        <v>229</v>
      </c>
      <c r="B70" s="54"/>
      <c r="C70" s="23"/>
    </row>
    <row r="71" spans="1:3" s="21" customFormat="1" ht="15" customHeight="1" x14ac:dyDescent="0.2">
      <c r="A71" s="38" t="s">
        <v>230</v>
      </c>
      <c r="B71" s="54"/>
      <c r="C71" s="23"/>
    </row>
    <row r="72" spans="1:3" s="21" customFormat="1" ht="15" customHeight="1" x14ac:dyDescent="0.2">
      <c r="A72" s="38" t="s">
        <v>242</v>
      </c>
      <c r="B72" s="54"/>
      <c r="C72" s="23"/>
    </row>
    <row r="73" spans="1:3" s="21" customFormat="1" ht="15" customHeight="1" x14ac:dyDescent="0.2">
      <c r="A73" s="38" t="s">
        <v>232</v>
      </c>
      <c r="B73" s="54"/>
      <c r="C73" s="23"/>
    </row>
    <row r="74" spans="1:3" s="21" customFormat="1" ht="15" customHeight="1" x14ac:dyDescent="0.2">
      <c r="A74" s="38" t="s">
        <v>233</v>
      </c>
      <c r="B74" s="54"/>
      <c r="C74" s="23"/>
    </row>
    <row r="75" spans="1:3" s="21" customFormat="1" ht="15" customHeight="1" x14ac:dyDescent="0.2">
      <c r="A75" s="38" t="s">
        <v>234</v>
      </c>
      <c r="B75" s="54"/>
      <c r="C75" s="23"/>
    </row>
    <row r="76" spans="1:3" s="21" customFormat="1" ht="15" customHeight="1" x14ac:dyDescent="0.2">
      <c r="A76" s="38" t="s">
        <v>235</v>
      </c>
      <c r="B76" s="54"/>
      <c r="C76" s="23"/>
    </row>
    <row r="77" spans="1:3" ht="15" customHeight="1" x14ac:dyDescent="0.25">
      <c r="A77" s="38" t="s">
        <v>236</v>
      </c>
      <c r="B77" s="57"/>
    </row>
    <row r="78" spans="1:3" ht="15" customHeight="1" x14ac:dyDescent="0.25">
      <c r="A78" s="38" t="s">
        <v>237</v>
      </c>
      <c r="B78" s="57"/>
    </row>
    <row r="79" spans="1:3" ht="15" customHeight="1" x14ac:dyDescent="0.25">
      <c r="A79" s="38" t="s">
        <v>238</v>
      </c>
      <c r="B79" s="57"/>
    </row>
    <row r="80" spans="1:3" ht="15" customHeight="1" x14ac:dyDescent="0.25">
      <c r="A80" s="38" t="s">
        <v>243</v>
      </c>
      <c r="B80" s="57"/>
    </row>
    <row r="81" spans="1:2" ht="15" customHeight="1" x14ac:dyDescent="0.25">
      <c r="A81" s="38" t="s">
        <v>240</v>
      </c>
      <c r="B81" s="57"/>
    </row>
    <row r="82" spans="1:2" ht="15" customHeight="1" x14ac:dyDescent="0.25"/>
    <row r="83" spans="1:2" ht="15" customHeight="1" x14ac:dyDescent="0.25"/>
    <row r="84" spans="1:2" ht="15" customHeight="1" x14ac:dyDescent="0.25"/>
    <row r="85" spans="1:2" ht="15" customHeight="1" x14ac:dyDescent="0.25"/>
    <row r="86" spans="1:2" ht="15" customHeight="1" x14ac:dyDescent="0.25"/>
    <row r="87" spans="1:2" ht="15" customHeight="1" x14ac:dyDescent="0.25"/>
    <row r="88" spans="1:2" ht="15" customHeight="1" x14ac:dyDescent="0.25"/>
    <row r="89" spans="1:2" ht="15" customHeight="1" x14ac:dyDescent="0.25"/>
    <row r="90" spans="1:2" ht="15" customHeight="1" x14ac:dyDescent="0.25"/>
    <row r="91" spans="1:2" ht="15" customHeight="1" x14ac:dyDescent="0.25"/>
    <row r="92" spans="1:2" ht="15" customHeight="1" x14ac:dyDescent="0.25"/>
    <row r="93" spans="1:2" ht="15" customHeight="1" x14ac:dyDescent="0.25"/>
    <row r="94" spans="1:2" ht="15" customHeight="1" x14ac:dyDescent="0.25"/>
    <row r="95" spans="1:2" ht="15" customHeight="1" x14ac:dyDescent="0.25"/>
    <row r="96" spans="1: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</sheetData>
  <autoFilter ref="A2:C76"/>
  <mergeCells count="1">
    <mergeCell ref="A1:B1"/>
  </mergeCells>
  <phoneticPr fontId="15" type="noConversion"/>
  <pageMargins left="0.70866141732283472" right="0.70866141732283472" top="0.74803149606299213" bottom="0.35433070866141736" header="0.31496062992125984" footer="0.31496062992125984"/>
  <pageSetup paperSize="9" scale="75" orientation="landscape" horizontalDpi="180" verticalDpi="180" r:id="rId1"/>
  <rowBreaks count="1" manualBreakCount="1">
    <brk id="38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view="pageBreakPreview" topLeftCell="A61" zoomScale="110" zoomScaleNormal="100" zoomScaleSheetLayoutView="110" workbookViewId="0">
      <selection activeCell="D71" sqref="D71"/>
    </sheetView>
  </sheetViews>
  <sheetFormatPr defaultRowHeight="15" x14ac:dyDescent="0.25"/>
  <cols>
    <col min="1" max="1" width="32.28515625" style="71" customWidth="1"/>
    <col min="2" max="3" width="6.7109375" style="26" customWidth="1"/>
    <col min="4" max="4" width="13.140625" style="26" customWidth="1"/>
    <col min="5" max="9" width="13.42578125" style="26" customWidth="1"/>
    <col min="10" max="10" width="11" style="26" customWidth="1"/>
  </cols>
  <sheetData>
    <row r="1" spans="1:10" x14ac:dyDescent="0.2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0.5" customHeight="1" x14ac:dyDescent="0.25">
      <c r="A2" s="64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5" customHeight="1" x14ac:dyDescent="0.25">
      <c r="A3" s="64"/>
      <c r="B3" s="27"/>
      <c r="C3" s="27"/>
      <c r="D3" s="143" t="s">
        <v>72</v>
      </c>
      <c r="E3" s="143"/>
      <c r="F3" s="143"/>
      <c r="G3" s="143"/>
      <c r="H3" s="27"/>
      <c r="I3" s="27"/>
      <c r="J3" s="27"/>
    </row>
    <row r="4" spans="1:10" x14ac:dyDescent="0.25">
      <c r="A4" s="64"/>
      <c r="B4" s="27"/>
      <c r="C4" s="27"/>
      <c r="D4" s="141" t="s">
        <v>273</v>
      </c>
      <c r="E4" s="141"/>
      <c r="F4" s="141"/>
      <c r="G4" s="141"/>
      <c r="H4" s="27"/>
      <c r="I4" s="27"/>
      <c r="J4" s="27"/>
    </row>
    <row r="5" spans="1:10" ht="18" customHeight="1" x14ac:dyDescent="0.25">
      <c r="A5" s="64"/>
      <c r="B5" s="27"/>
      <c r="C5" s="27"/>
      <c r="D5" s="28"/>
      <c r="E5" s="144" t="s">
        <v>71</v>
      </c>
      <c r="F5" s="144"/>
      <c r="G5" s="28"/>
      <c r="H5" s="27"/>
      <c r="I5" s="27"/>
      <c r="J5" s="27"/>
    </row>
    <row r="6" spans="1:10" s="2" customFormat="1" ht="18" customHeight="1" x14ac:dyDescent="0.25">
      <c r="A6" s="150" t="s">
        <v>1</v>
      </c>
      <c r="B6" s="145" t="s">
        <v>76</v>
      </c>
      <c r="C6" s="145" t="s">
        <v>61</v>
      </c>
      <c r="D6" s="146" t="s">
        <v>62</v>
      </c>
      <c r="E6" s="153" t="s">
        <v>68</v>
      </c>
      <c r="F6" s="154"/>
      <c r="G6" s="154"/>
      <c r="H6" s="154"/>
      <c r="I6" s="154"/>
      <c r="J6" s="149"/>
    </row>
    <row r="7" spans="1:10" s="2" customFormat="1" ht="16.5" customHeight="1" x14ac:dyDescent="0.25">
      <c r="A7" s="151"/>
      <c r="B7" s="145"/>
      <c r="C7" s="145"/>
      <c r="D7" s="147"/>
      <c r="E7" s="153" t="s">
        <v>4</v>
      </c>
      <c r="F7" s="154"/>
      <c r="G7" s="154"/>
      <c r="H7" s="154"/>
      <c r="I7" s="154"/>
      <c r="J7" s="149"/>
    </row>
    <row r="8" spans="1:10" s="2" customFormat="1" ht="68.45" customHeight="1" x14ac:dyDescent="0.25">
      <c r="A8" s="151"/>
      <c r="B8" s="145"/>
      <c r="C8" s="145"/>
      <c r="D8" s="147"/>
      <c r="E8" s="149" t="s">
        <v>70</v>
      </c>
      <c r="F8" s="146" t="s">
        <v>63</v>
      </c>
      <c r="G8" s="145" t="s">
        <v>64</v>
      </c>
      <c r="H8" s="146" t="s">
        <v>65</v>
      </c>
      <c r="I8" s="145" t="s">
        <v>84</v>
      </c>
      <c r="J8" s="145"/>
    </row>
    <row r="9" spans="1:10" s="2" customFormat="1" ht="30.75" customHeight="1" x14ac:dyDescent="0.25">
      <c r="A9" s="152"/>
      <c r="B9" s="145"/>
      <c r="C9" s="145"/>
      <c r="D9" s="148"/>
      <c r="E9" s="149"/>
      <c r="F9" s="148"/>
      <c r="G9" s="145"/>
      <c r="H9" s="148"/>
      <c r="I9" s="86" t="s">
        <v>66</v>
      </c>
      <c r="J9" s="86" t="s">
        <v>67</v>
      </c>
    </row>
    <row r="10" spans="1:10" s="3" customFormat="1" ht="12" x14ac:dyDescent="0.25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 x14ac:dyDescent="0.25">
      <c r="A11" s="35" t="s">
        <v>74</v>
      </c>
      <c r="B11" s="34">
        <v>100</v>
      </c>
      <c r="C11" s="34" t="s">
        <v>13</v>
      </c>
      <c r="D11" s="62">
        <f>E11+F11+G11+H11+I11</f>
        <v>44820455.459999993</v>
      </c>
      <c r="E11" s="62">
        <f>E14</f>
        <v>32519515.969999999</v>
      </c>
      <c r="F11" s="62">
        <f>F37</f>
        <v>2206645.2599999998</v>
      </c>
      <c r="G11" s="62">
        <f>G37</f>
        <v>0</v>
      </c>
      <c r="H11" s="62"/>
      <c r="I11" s="62">
        <f>I13+I14+I35+I36+I38+I42</f>
        <v>10094294.23</v>
      </c>
      <c r="J11" s="62">
        <f>J14</f>
        <v>0</v>
      </c>
    </row>
    <row r="12" spans="1:10" s="3" customFormat="1" ht="12" x14ac:dyDescent="0.25">
      <c r="A12" s="65" t="s">
        <v>4</v>
      </c>
      <c r="B12" s="33"/>
      <c r="C12" s="33"/>
      <c r="D12" s="30"/>
      <c r="E12" s="17"/>
      <c r="F12" s="17"/>
      <c r="G12" s="17"/>
      <c r="H12" s="17"/>
      <c r="I12" s="61"/>
      <c r="J12" s="17"/>
    </row>
    <row r="13" spans="1:10" s="3" customFormat="1" ht="12" x14ac:dyDescent="0.25">
      <c r="A13" s="65" t="s">
        <v>60</v>
      </c>
      <c r="B13" s="33">
        <v>110</v>
      </c>
      <c r="C13" s="111">
        <v>120</v>
      </c>
      <c r="D13" s="54">
        <f>I13</f>
        <v>1162899.3999999999</v>
      </c>
      <c r="E13" s="17" t="s">
        <v>13</v>
      </c>
      <c r="F13" s="17" t="s">
        <v>13</v>
      </c>
      <c r="G13" s="17" t="s">
        <v>13</v>
      </c>
      <c r="H13" s="17" t="s">
        <v>13</v>
      </c>
      <c r="I13" s="106">
        <v>1162899.3999999999</v>
      </c>
      <c r="J13" s="17" t="s">
        <v>13</v>
      </c>
    </row>
    <row r="14" spans="1:10" s="3" customFormat="1" ht="12" x14ac:dyDescent="0.25">
      <c r="A14" s="65" t="s">
        <v>77</v>
      </c>
      <c r="B14" s="33">
        <v>120</v>
      </c>
      <c r="C14" s="111">
        <v>130</v>
      </c>
      <c r="D14" s="54">
        <f>D16+D17+D18+D19+D20+D21+D22+D23+D24+D25+D26+D27+D28+D29+D30+D31+D32+D33+D34</f>
        <v>41417212.849999994</v>
      </c>
      <c r="E14" s="54">
        <f>E16+E17+E18+E19+E20+E21+E22+E23+E24+E25+E26+E27+E28+E29+E30+E31</f>
        <v>32519515.969999999</v>
      </c>
      <c r="F14" s="17" t="s">
        <v>13</v>
      </c>
      <c r="G14" s="17" t="s">
        <v>13</v>
      </c>
      <c r="H14" s="30"/>
      <c r="I14" s="109">
        <f>I16+I17+I18+I19+I20+I21+I22+I23+I24+I25+I26+I27+I28+I30+I31+I32+I33+I34+I29+I36</f>
        <v>8897696.8800000008</v>
      </c>
      <c r="J14" s="54">
        <f>J16+J17+J18+J19+J20+J21+J22+J23+J24+J25+J26+J27+J28+J29+J30+J31+J32+J33+J34</f>
        <v>0</v>
      </c>
    </row>
    <row r="15" spans="1:10" s="3" customFormat="1" ht="12" x14ac:dyDescent="0.25">
      <c r="A15" s="65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4.5" customHeight="1" x14ac:dyDescent="0.25">
      <c r="A16" s="65" t="s">
        <v>85</v>
      </c>
      <c r="B16" s="33"/>
      <c r="C16" s="33"/>
      <c r="D16" s="54">
        <f>E16</f>
        <v>0</v>
      </c>
      <c r="E16" s="99"/>
      <c r="F16" s="17" t="s">
        <v>13</v>
      </c>
      <c r="G16" s="17" t="s">
        <v>13</v>
      </c>
      <c r="H16" s="17"/>
      <c r="I16" s="61"/>
      <c r="J16" s="17"/>
    </row>
    <row r="17" spans="1:10" s="3" customFormat="1" ht="24.6" customHeight="1" x14ac:dyDescent="0.25">
      <c r="A17" s="65" t="s">
        <v>86</v>
      </c>
      <c r="B17" s="33"/>
      <c r="C17" s="33"/>
      <c r="D17" s="54">
        <f t="shared" ref="D17:D31" si="0">E17</f>
        <v>0</v>
      </c>
      <c r="E17" s="99"/>
      <c r="F17" s="17" t="s">
        <v>13</v>
      </c>
      <c r="G17" s="17" t="s">
        <v>13</v>
      </c>
      <c r="H17" s="17"/>
      <c r="I17" s="61"/>
      <c r="J17" s="17"/>
    </row>
    <row r="18" spans="1:10" s="3" customFormat="1" ht="34.15" customHeight="1" x14ac:dyDescent="0.25">
      <c r="A18" s="65" t="s">
        <v>87</v>
      </c>
      <c r="B18" s="33"/>
      <c r="C18" s="33"/>
      <c r="D18" s="54">
        <f t="shared" si="0"/>
        <v>0</v>
      </c>
      <c r="E18" s="99"/>
      <c r="F18" s="17" t="s">
        <v>13</v>
      </c>
      <c r="G18" s="17" t="s">
        <v>13</v>
      </c>
      <c r="H18" s="17"/>
      <c r="I18" s="61"/>
      <c r="J18" s="17"/>
    </row>
    <row r="19" spans="1:10" s="3" customFormat="1" ht="34.15" customHeight="1" x14ac:dyDescent="0.25">
      <c r="A19" s="65" t="s">
        <v>88</v>
      </c>
      <c r="B19" s="33"/>
      <c r="C19" s="33"/>
      <c r="D19" s="54">
        <f t="shared" si="0"/>
        <v>0</v>
      </c>
      <c r="E19" s="99"/>
      <c r="F19" s="17" t="s">
        <v>13</v>
      </c>
      <c r="G19" s="17" t="s">
        <v>13</v>
      </c>
      <c r="H19" s="17"/>
      <c r="I19" s="61"/>
      <c r="J19" s="17"/>
    </row>
    <row r="20" spans="1:10" s="3" customFormat="1" ht="33.75" customHeight="1" x14ac:dyDescent="0.25">
      <c r="A20" s="65" t="s">
        <v>89</v>
      </c>
      <c r="B20" s="33"/>
      <c r="C20" s="33"/>
      <c r="D20" s="54">
        <f t="shared" si="0"/>
        <v>0</v>
      </c>
      <c r="E20" s="99"/>
      <c r="F20" s="17" t="s">
        <v>13</v>
      </c>
      <c r="G20" s="17" t="s">
        <v>13</v>
      </c>
      <c r="H20" s="17"/>
      <c r="I20" s="61"/>
      <c r="J20" s="17"/>
    </row>
    <row r="21" spans="1:10" s="3" customFormat="1" ht="26.25" customHeight="1" x14ac:dyDescent="0.25">
      <c r="A21" s="65" t="s">
        <v>90</v>
      </c>
      <c r="B21" s="33"/>
      <c r="C21" s="33"/>
      <c r="D21" s="54">
        <f t="shared" si="0"/>
        <v>0</v>
      </c>
      <c r="E21" s="99"/>
      <c r="F21" s="17" t="s">
        <v>13</v>
      </c>
      <c r="G21" s="17" t="s">
        <v>13</v>
      </c>
      <c r="H21" s="17"/>
      <c r="I21" s="61"/>
      <c r="J21" s="17"/>
    </row>
    <row r="22" spans="1:10" s="3" customFormat="1" ht="33.75" customHeight="1" x14ac:dyDescent="0.25">
      <c r="A22" s="65" t="s">
        <v>91</v>
      </c>
      <c r="B22" s="33"/>
      <c r="C22" s="33">
        <v>130</v>
      </c>
      <c r="D22" s="54">
        <f t="shared" si="0"/>
        <v>31538192.68</v>
      </c>
      <c r="E22" s="110">
        <v>31538192.68</v>
      </c>
      <c r="F22" s="17" t="s">
        <v>13</v>
      </c>
      <c r="G22" s="17" t="s">
        <v>13</v>
      </c>
      <c r="H22" s="17"/>
      <c r="I22" s="61"/>
      <c r="J22" s="17"/>
    </row>
    <row r="23" spans="1:10" s="3" customFormat="1" ht="45.75" customHeight="1" x14ac:dyDescent="0.25">
      <c r="A23" s="65" t="s">
        <v>92</v>
      </c>
      <c r="B23" s="33"/>
      <c r="C23" s="33"/>
      <c r="D23" s="54">
        <f t="shared" si="0"/>
        <v>0</v>
      </c>
      <c r="E23" s="99"/>
      <c r="F23" s="17" t="s">
        <v>13</v>
      </c>
      <c r="G23" s="17" t="s">
        <v>13</v>
      </c>
      <c r="H23" s="17"/>
      <c r="I23" s="61"/>
      <c r="J23" s="17"/>
    </row>
    <row r="24" spans="1:10" s="3" customFormat="1" ht="34.15" customHeight="1" x14ac:dyDescent="0.25">
      <c r="A24" s="65" t="s">
        <v>93</v>
      </c>
      <c r="B24" s="33"/>
      <c r="C24" s="33"/>
      <c r="D24" s="54">
        <f t="shared" si="0"/>
        <v>0</v>
      </c>
      <c r="E24" s="99"/>
      <c r="F24" s="17" t="s">
        <v>13</v>
      </c>
      <c r="G24" s="17" t="s">
        <v>13</v>
      </c>
      <c r="H24" s="17"/>
      <c r="I24" s="61"/>
      <c r="J24" s="17"/>
    </row>
    <row r="25" spans="1:10" s="3" customFormat="1" ht="34.15" customHeight="1" x14ac:dyDescent="0.25">
      <c r="A25" s="65" t="s">
        <v>94</v>
      </c>
      <c r="B25" s="33"/>
      <c r="C25" s="33"/>
      <c r="D25" s="54">
        <f t="shared" si="0"/>
        <v>0</v>
      </c>
      <c r="E25" s="99"/>
      <c r="F25" s="17" t="s">
        <v>13</v>
      </c>
      <c r="G25" s="17" t="s">
        <v>13</v>
      </c>
      <c r="H25" s="17"/>
      <c r="I25" s="61"/>
      <c r="J25" s="17"/>
    </row>
    <row r="26" spans="1:10" s="3" customFormat="1" ht="45.75" customHeight="1" x14ac:dyDescent="0.25">
      <c r="A26" s="65" t="s">
        <v>95</v>
      </c>
      <c r="B26" s="33"/>
      <c r="C26" s="33"/>
      <c r="D26" s="54">
        <f t="shared" si="0"/>
        <v>0</v>
      </c>
      <c r="E26" s="99"/>
      <c r="F26" s="17" t="s">
        <v>13</v>
      </c>
      <c r="G26" s="17" t="s">
        <v>13</v>
      </c>
      <c r="H26" s="17"/>
      <c r="I26" s="61"/>
      <c r="J26" s="17"/>
    </row>
    <row r="27" spans="1:10" s="3" customFormat="1" ht="34.9" customHeight="1" x14ac:dyDescent="0.25">
      <c r="A27" s="65" t="s">
        <v>96</v>
      </c>
      <c r="B27" s="33"/>
      <c r="C27" s="33"/>
      <c r="D27" s="54">
        <f t="shared" si="0"/>
        <v>0</v>
      </c>
      <c r="E27" s="99"/>
      <c r="F27" s="17" t="s">
        <v>13</v>
      </c>
      <c r="G27" s="17" t="s">
        <v>13</v>
      </c>
      <c r="H27" s="17"/>
      <c r="I27" s="61"/>
      <c r="J27" s="17"/>
    </row>
    <row r="28" spans="1:10" s="3" customFormat="1" ht="43.5" customHeight="1" x14ac:dyDescent="0.25">
      <c r="A28" s="65" t="s">
        <v>97</v>
      </c>
      <c r="B28" s="33"/>
      <c r="C28" s="33"/>
      <c r="D28" s="54">
        <f t="shared" si="0"/>
        <v>0</v>
      </c>
      <c r="E28" s="99"/>
      <c r="F28" s="17" t="s">
        <v>13</v>
      </c>
      <c r="G28" s="17" t="s">
        <v>13</v>
      </c>
      <c r="H28" s="17"/>
      <c r="I28" s="61"/>
      <c r="J28" s="17"/>
    </row>
    <row r="29" spans="1:10" s="3" customFormat="1" ht="33.75" customHeight="1" x14ac:dyDescent="0.25">
      <c r="A29" s="65" t="s">
        <v>98</v>
      </c>
      <c r="B29" s="33"/>
      <c r="C29" s="33"/>
      <c r="D29" s="54">
        <f>E29+I29</f>
        <v>135809.04999999999</v>
      </c>
      <c r="E29" s="99"/>
      <c r="F29" s="17" t="s">
        <v>13</v>
      </c>
      <c r="G29" s="17" t="s">
        <v>13</v>
      </c>
      <c r="H29" s="17"/>
      <c r="I29" s="61">
        <v>135809.04999999999</v>
      </c>
      <c r="J29" s="17"/>
    </row>
    <row r="30" spans="1:10" s="3" customFormat="1" ht="24.75" customHeight="1" x14ac:dyDescent="0.25">
      <c r="A30" s="65" t="s">
        <v>99</v>
      </c>
      <c r="B30" s="33"/>
      <c r="C30" s="33">
        <v>130</v>
      </c>
      <c r="D30" s="54">
        <f t="shared" si="0"/>
        <v>380266.29</v>
      </c>
      <c r="E30" s="110">
        <v>380266.29</v>
      </c>
      <c r="F30" s="17" t="s">
        <v>13</v>
      </c>
      <c r="G30" s="17" t="s">
        <v>13</v>
      </c>
      <c r="H30" s="17"/>
      <c r="I30" s="61"/>
      <c r="J30" s="17"/>
    </row>
    <row r="31" spans="1:10" s="3" customFormat="1" ht="17.25" customHeight="1" x14ac:dyDescent="0.25">
      <c r="A31" s="65" t="s">
        <v>100</v>
      </c>
      <c r="B31" s="33"/>
      <c r="C31" s="33">
        <v>130</v>
      </c>
      <c r="D31" s="54">
        <f t="shared" si="0"/>
        <v>601057</v>
      </c>
      <c r="E31" s="99">
        <v>601057</v>
      </c>
      <c r="F31" s="17" t="s">
        <v>13</v>
      </c>
      <c r="G31" s="17" t="s">
        <v>13</v>
      </c>
      <c r="H31" s="17"/>
      <c r="I31" s="61"/>
      <c r="J31" s="17"/>
    </row>
    <row r="32" spans="1:10" s="3" customFormat="1" ht="18.75" customHeight="1" x14ac:dyDescent="0.25">
      <c r="A32" s="65" t="s">
        <v>78</v>
      </c>
      <c r="B32" s="33"/>
      <c r="C32" s="33">
        <v>130</v>
      </c>
      <c r="D32" s="54">
        <f>I32</f>
        <v>7800000</v>
      </c>
      <c r="E32" s="99" t="s">
        <v>13</v>
      </c>
      <c r="F32" s="17" t="s">
        <v>13</v>
      </c>
      <c r="G32" s="17" t="s">
        <v>13</v>
      </c>
      <c r="H32" s="17" t="s">
        <v>13</v>
      </c>
      <c r="I32" s="106">
        <v>7800000</v>
      </c>
      <c r="J32" s="17"/>
    </row>
    <row r="33" spans="1:10" s="3" customFormat="1" ht="25.9" customHeight="1" x14ac:dyDescent="0.25">
      <c r="A33" s="65" t="s">
        <v>79</v>
      </c>
      <c r="B33" s="33"/>
      <c r="C33" s="33">
        <v>130</v>
      </c>
      <c r="D33" s="54">
        <f>I33</f>
        <v>564284</v>
      </c>
      <c r="E33" s="99" t="s">
        <v>13</v>
      </c>
      <c r="F33" s="17" t="s">
        <v>13</v>
      </c>
      <c r="G33" s="17" t="s">
        <v>13</v>
      </c>
      <c r="H33" s="17" t="s">
        <v>13</v>
      </c>
      <c r="I33" s="61">
        <v>564284</v>
      </c>
      <c r="J33" s="17"/>
    </row>
    <row r="34" spans="1:10" s="3" customFormat="1" ht="17.45" customHeight="1" x14ac:dyDescent="0.25">
      <c r="A34" s="65" t="s">
        <v>80</v>
      </c>
      <c r="B34" s="33"/>
      <c r="C34" s="33">
        <v>130</v>
      </c>
      <c r="D34" s="54">
        <f>I34</f>
        <v>397603.83</v>
      </c>
      <c r="E34" s="99" t="s">
        <v>13</v>
      </c>
      <c r="F34" s="17" t="s">
        <v>13</v>
      </c>
      <c r="G34" s="17" t="s">
        <v>13</v>
      </c>
      <c r="H34" s="17" t="s">
        <v>13</v>
      </c>
      <c r="I34" s="106">
        <v>397603.83</v>
      </c>
      <c r="J34" s="17"/>
    </row>
    <row r="35" spans="1:10" s="3" customFormat="1" ht="24.6" customHeight="1" x14ac:dyDescent="0.25">
      <c r="A35" s="65" t="s">
        <v>81</v>
      </c>
      <c r="B35" s="33">
        <v>130</v>
      </c>
      <c r="C35" s="111">
        <v>140</v>
      </c>
      <c r="D35" s="54">
        <f>I35</f>
        <v>33697.949999999997</v>
      </c>
      <c r="E35" s="99" t="s">
        <v>13</v>
      </c>
      <c r="F35" s="17" t="s">
        <v>13</v>
      </c>
      <c r="G35" s="17" t="s">
        <v>13</v>
      </c>
      <c r="H35" s="17" t="s">
        <v>13</v>
      </c>
      <c r="I35" s="106">
        <v>33697.949999999997</v>
      </c>
      <c r="J35" s="17" t="s">
        <v>13</v>
      </c>
    </row>
    <row r="36" spans="1:10" s="3" customFormat="1" ht="46.5" customHeight="1" x14ac:dyDescent="0.25">
      <c r="A36" s="65" t="s">
        <v>82</v>
      </c>
      <c r="B36" s="33">
        <v>140</v>
      </c>
      <c r="C36" s="33"/>
      <c r="D36" s="54">
        <f>I36</f>
        <v>0</v>
      </c>
      <c r="E36" s="99" t="s">
        <v>13</v>
      </c>
      <c r="F36" s="17" t="s">
        <v>13</v>
      </c>
      <c r="G36" s="17" t="s">
        <v>13</v>
      </c>
      <c r="H36" s="17" t="s">
        <v>13</v>
      </c>
      <c r="I36" s="60"/>
      <c r="J36" s="17" t="s">
        <v>13</v>
      </c>
    </row>
    <row r="37" spans="1:10" s="3" customFormat="1" ht="22.9" customHeight="1" x14ac:dyDescent="0.25">
      <c r="A37" s="65" t="s">
        <v>83</v>
      </c>
      <c r="B37" s="33">
        <v>150</v>
      </c>
      <c r="C37" s="111">
        <v>180</v>
      </c>
      <c r="D37" s="109">
        <f>F37+G37</f>
        <v>2206645.2599999998</v>
      </c>
      <c r="E37" s="99" t="s">
        <v>13</v>
      </c>
      <c r="F37" s="106">
        <v>2206645.2599999998</v>
      </c>
      <c r="G37" s="61"/>
      <c r="H37" s="17" t="s">
        <v>13</v>
      </c>
      <c r="I37" s="17" t="s">
        <v>13</v>
      </c>
      <c r="J37" s="17" t="s">
        <v>13</v>
      </c>
    </row>
    <row r="38" spans="1:10" s="72" customFormat="1" ht="12" x14ac:dyDescent="0.25">
      <c r="A38" s="79" t="s">
        <v>253</v>
      </c>
      <c r="B38" s="80">
        <v>160</v>
      </c>
      <c r="C38" s="80">
        <v>180</v>
      </c>
      <c r="D38" s="75">
        <f>D40+D41</f>
        <v>0</v>
      </c>
      <c r="E38" s="100" t="s">
        <v>13</v>
      </c>
      <c r="F38" s="76" t="s">
        <v>13</v>
      </c>
      <c r="G38" s="76" t="s">
        <v>13</v>
      </c>
      <c r="H38" s="76" t="s">
        <v>13</v>
      </c>
      <c r="I38" s="75">
        <f>I40+I41</f>
        <v>0</v>
      </c>
      <c r="J38" s="76"/>
    </row>
    <row r="39" spans="1:10" s="72" customFormat="1" ht="12" x14ac:dyDescent="0.25">
      <c r="A39" s="81" t="s">
        <v>4</v>
      </c>
      <c r="B39" s="74"/>
      <c r="C39" s="74"/>
      <c r="D39" s="82"/>
      <c r="E39" s="100"/>
      <c r="F39" s="76"/>
      <c r="G39" s="76"/>
      <c r="H39" s="76"/>
      <c r="I39" s="75"/>
      <c r="J39" s="76"/>
    </row>
    <row r="40" spans="1:10" s="72" customFormat="1" ht="12" x14ac:dyDescent="0.25">
      <c r="A40" s="83" t="s">
        <v>254</v>
      </c>
      <c r="B40" s="74"/>
      <c r="C40" s="74">
        <v>180</v>
      </c>
      <c r="D40" s="82">
        <f>I40</f>
        <v>0</v>
      </c>
      <c r="E40" s="100" t="s">
        <v>13</v>
      </c>
      <c r="F40" s="76" t="s">
        <v>13</v>
      </c>
      <c r="G40" s="76" t="s">
        <v>13</v>
      </c>
      <c r="H40" s="76" t="s">
        <v>13</v>
      </c>
      <c r="I40" s="75"/>
      <c r="J40" s="76"/>
    </row>
    <row r="41" spans="1:10" s="72" customFormat="1" ht="12" x14ac:dyDescent="0.25">
      <c r="A41" s="83" t="s">
        <v>255</v>
      </c>
      <c r="B41" s="74"/>
      <c r="C41" s="74">
        <v>180</v>
      </c>
      <c r="D41" s="82">
        <f>I41</f>
        <v>0</v>
      </c>
      <c r="E41" s="100" t="s">
        <v>13</v>
      </c>
      <c r="F41" s="76" t="s">
        <v>13</v>
      </c>
      <c r="G41" s="76" t="s">
        <v>13</v>
      </c>
      <c r="H41" s="76" t="s">
        <v>13</v>
      </c>
      <c r="I41" s="75"/>
      <c r="J41" s="76"/>
    </row>
    <row r="42" spans="1:10" s="77" customFormat="1" ht="12" x14ac:dyDescent="0.25">
      <c r="A42" s="73" t="s">
        <v>57</v>
      </c>
      <c r="B42" s="74">
        <v>180</v>
      </c>
      <c r="C42" s="74">
        <v>400</v>
      </c>
      <c r="D42" s="75">
        <f>D44+D45+D46+D47</f>
        <v>0</v>
      </c>
      <c r="E42" s="100" t="s">
        <v>13</v>
      </c>
      <c r="F42" s="76" t="s">
        <v>13</v>
      </c>
      <c r="G42" s="76" t="s">
        <v>13</v>
      </c>
      <c r="H42" s="76" t="s">
        <v>13</v>
      </c>
      <c r="I42" s="75">
        <f>I44+I45+I46+I47</f>
        <v>0</v>
      </c>
      <c r="J42" s="76" t="s">
        <v>13</v>
      </c>
    </row>
    <row r="43" spans="1:10" s="3" customFormat="1" ht="12" x14ac:dyDescent="0.25">
      <c r="A43" s="66" t="s">
        <v>4</v>
      </c>
      <c r="B43" s="33"/>
      <c r="C43" s="33"/>
      <c r="D43" s="30"/>
      <c r="E43" s="99"/>
      <c r="F43" s="17"/>
      <c r="G43" s="17"/>
      <c r="H43" s="17"/>
      <c r="I43" s="61"/>
      <c r="J43" s="17"/>
    </row>
    <row r="44" spans="1:10" s="3" customFormat="1" ht="12" x14ac:dyDescent="0.25">
      <c r="A44" s="66" t="s">
        <v>101</v>
      </c>
      <c r="B44" s="33"/>
      <c r="C44" s="33">
        <v>410</v>
      </c>
      <c r="D44" s="54">
        <f>I44</f>
        <v>0</v>
      </c>
      <c r="E44" s="99" t="s">
        <v>13</v>
      </c>
      <c r="F44" s="17" t="s">
        <v>13</v>
      </c>
      <c r="G44" s="17" t="s">
        <v>13</v>
      </c>
      <c r="H44" s="17" t="s">
        <v>13</v>
      </c>
      <c r="I44" s="61"/>
      <c r="J44" s="17" t="s">
        <v>13</v>
      </c>
    </row>
    <row r="45" spans="1:10" s="3" customFormat="1" ht="12.75" customHeight="1" x14ac:dyDescent="0.25">
      <c r="A45" s="66" t="s">
        <v>102</v>
      </c>
      <c r="B45" s="33"/>
      <c r="C45" s="33">
        <v>420</v>
      </c>
      <c r="D45" s="54">
        <f>I45</f>
        <v>0</v>
      </c>
      <c r="E45" s="99" t="s">
        <v>13</v>
      </c>
      <c r="F45" s="17" t="s">
        <v>13</v>
      </c>
      <c r="G45" s="17" t="s">
        <v>13</v>
      </c>
      <c r="H45" s="17" t="s">
        <v>13</v>
      </c>
      <c r="I45" s="61"/>
      <c r="J45" s="17" t="s">
        <v>13</v>
      </c>
    </row>
    <row r="46" spans="1:10" s="3" customFormat="1" ht="21" customHeight="1" x14ac:dyDescent="0.25">
      <c r="A46" s="66" t="s">
        <v>103</v>
      </c>
      <c r="B46" s="33"/>
      <c r="C46" s="33">
        <v>430</v>
      </c>
      <c r="D46" s="54">
        <f>I46</f>
        <v>0</v>
      </c>
      <c r="E46" s="99" t="s">
        <v>13</v>
      </c>
      <c r="F46" s="17" t="s">
        <v>13</v>
      </c>
      <c r="G46" s="17" t="s">
        <v>13</v>
      </c>
      <c r="H46" s="17" t="s">
        <v>13</v>
      </c>
      <c r="I46" s="61"/>
      <c r="J46" s="17" t="s">
        <v>13</v>
      </c>
    </row>
    <row r="47" spans="1:10" s="3" customFormat="1" ht="17.25" customHeight="1" x14ac:dyDescent="0.25">
      <c r="A47" s="66" t="s">
        <v>104</v>
      </c>
      <c r="B47" s="33"/>
      <c r="C47" s="33">
        <v>440</v>
      </c>
      <c r="D47" s="54">
        <f>I47</f>
        <v>0</v>
      </c>
      <c r="E47" s="99" t="s">
        <v>13</v>
      </c>
      <c r="F47" s="17" t="s">
        <v>13</v>
      </c>
      <c r="G47" s="17" t="s">
        <v>13</v>
      </c>
      <c r="H47" s="17" t="s">
        <v>13</v>
      </c>
      <c r="I47" s="61"/>
      <c r="J47" s="17" t="s">
        <v>13</v>
      </c>
    </row>
    <row r="48" spans="1:10" s="2" customFormat="1" ht="11.45" customHeight="1" x14ac:dyDescent="0.25">
      <c r="A48" s="42" t="s">
        <v>75</v>
      </c>
      <c r="B48" s="43"/>
      <c r="C48" s="44"/>
      <c r="D48" s="63">
        <f t="shared" ref="D48:J48" si="1">D49+D55+D59+D62+D71</f>
        <v>47803876.079999998</v>
      </c>
      <c r="E48" s="101">
        <f t="shared" si="1"/>
        <v>32519515.969999999</v>
      </c>
      <c r="F48" s="63">
        <f t="shared" si="1"/>
        <v>2206645.2599999998</v>
      </c>
      <c r="G48" s="63">
        <f t="shared" si="1"/>
        <v>0</v>
      </c>
      <c r="H48" s="63">
        <f t="shared" si="1"/>
        <v>0</v>
      </c>
      <c r="I48" s="63">
        <f t="shared" si="1"/>
        <v>13077714.850000001</v>
      </c>
      <c r="J48" s="63">
        <f t="shared" si="1"/>
        <v>0</v>
      </c>
    </row>
    <row r="49" spans="1:10" s="2" customFormat="1" ht="13.9" customHeight="1" x14ac:dyDescent="0.25">
      <c r="A49" s="67" t="s">
        <v>105</v>
      </c>
      <c r="B49" s="33"/>
      <c r="C49" s="33"/>
      <c r="D49" s="61">
        <f t="shared" ref="D49:I49" si="2">D51+D52+D53+D54</f>
        <v>33863521.739999995</v>
      </c>
      <c r="E49" s="99">
        <f t="shared" si="2"/>
        <v>26493506.84</v>
      </c>
      <c r="F49" s="61">
        <f t="shared" si="2"/>
        <v>1439355</v>
      </c>
      <c r="G49" s="61">
        <f t="shared" si="2"/>
        <v>0</v>
      </c>
      <c r="H49" s="61">
        <f t="shared" si="2"/>
        <v>0</v>
      </c>
      <c r="I49" s="61">
        <f t="shared" si="2"/>
        <v>5930659.9000000004</v>
      </c>
      <c r="J49" s="61">
        <f>K49+L49</f>
        <v>0</v>
      </c>
    </row>
    <row r="50" spans="1:10" s="2" customFormat="1" ht="13.9" customHeight="1" x14ac:dyDescent="0.25">
      <c r="A50" s="67" t="s">
        <v>4</v>
      </c>
      <c r="B50" s="33"/>
      <c r="C50" s="33"/>
      <c r="D50" s="54"/>
      <c r="E50" s="99"/>
      <c r="F50" s="61"/>
      <c r="G50" s="61"/>
      <c r="H50" s="61"/>
      <c r="I50" s="61"/>
      <c r="J50" s="61"/>
    </row>
    <row r="51" spans="1:10" s="2" customFormat="1" ht="25.5" customHeight="1" x14ac:dyDescent="0.25">
      <c r="A51" s="67" t="s">
        <v>45</v>
      </c>
      <c r="B51" s="33">
        <v>210</v>
      </c>
      <c r="C51" s="33">
        <v>111</v>
      </c>
      <c r="D51" s="54">
        <f>E51+F51+G51+H51+I51</f>
        <v>25898888</v>
      </c>
      <c r="E51" s="110">
        <v>20408600</v>
      </c>
      <c r="F51" s="61">
        <v>990288</v>
      </c>
      <c r="G51" s="61"/>
      <c r="H51" s="61"/>
      <c r="I51" s="61">
        <v>4500000</v>
      </c>
      <c r="J51" s="61"/>
    </row>
    <row r="52" spans="1:10" s="2" customFormat="1" ht="36" customHeight="1" x14ac:dyDescent="0.25">
      <c r="A52" s="67" t="s">
        <v>106</v>
      </c>
      <c r="B52" s="33"/>
      <c r="C52" s="33">
        <v>112</v>
      </c>
      <c r="D52" s="54">
        <f>E52+F52+G52+H52+I52</f>
        <v>224566.74</v>
      </c>
      <c r="E52" s="110">
        <v>2906.84</v>
      </c>
      <c r="F52" s="61">
        <v>150000</v>
      </c>
      <c r="G52" s="61"/>
      <c r="H52" s="61"/>
      <c r="I52" s="106">
        <v>71659.899999999994</v>
      </c>
      <c r="J52" s="61"/>
    </row>
    <row r="53" spans="1:10" s="2" customFormat="1" ht="36" customHeight="1" x14ac:dyDescent="0.25">
      <c r="A53" s="67" t="s">
        <v>107</v>
      </c>
      <c r="B53" s="33"/>
      <c r="C53" s="33">
        <v>119</v>
      </c>
      <c r="D53" s="54">
        <f>E53+F53+G53+H53+I53</f>
        <v>0</v>
      </c>
      <c r="E53" s="99">
        <v>0</v>
      </c>
      <c r="F53" s="61">
        <v>0</v>
      </c>
      <c r="G53" s="61"/>
      <c r="H53" s="61"/>
      <c r="I53" s="61"/>
      <c r="J53" s="61"/>
    </row>
    <row r="54" spans="1:10" s="2" customFormat="1" ht="35.25" customHeight="1" x14ac:dyDescent="0.25">
      <c r="A54" s="67" t="s">
        <v>46</v>
      </c>
      <c r="B54" s="33">
        <v>211</v>
      </c>
      <c r="C54" s="33">
        <v>119</v>
      </c>
      <c r="D54" s="54">
        <f>E54+F54+G54+H54+I54</f>
        <v>7740067</v>
      </c>
      <c r="E54" s="110">
        <v>6082000</v>
      </c>
      <c r="F54" s="61">
        <v>299067</v>
      </c>
      <c r="G54" s="61"/>
      <c r="H54" s="61"/>
      <c r="I54" s="61">
        <v>1359000</v>
      </c>
      <c r="J54" s="61"/>
    </row>
    <row r="55" spans="1:10" s="2" customFormat="1" ht="39.75" customHeight="1" x14ac:dyDescent="0.25">
      <c r="A55" s="67" t="s">
        <v>123</v>
      </c>
      <c r="B55" s="33">
        <v>220</v>
      </c>
      <c r="C55" s="33">
        <v>320</v>
      </c>
      <c r="D55" s="61">
        <f>E55+F55+G55+H55+I55</f>
        <v>26001</v>
      </c>
      <c r="E55" s="99">
        <f t="shared" ref="E55:J55" si="3">E57+E58</f>
        <v>0</v>
      </c>
      <c r="F55" s="61">
        <f t="shared" si="3"/>
        <v>26001</v>
      </c>
      <c r="G55" s="61">
        <f t="shared" si="3"/>
        <v>0</v>
      </c>
      <c r="H55" s="61">
        <f t="shared" si="3"/>
        <v>0</v>
      </c>
      <c r="I55" s="61">
        <f>I57+I58</f>
        <v>0</v>
      </c>
      <c r="J55" s="61">
        <f t="shared" si="3"/>
        <v>0</v>
      </c>
    </row>
    <row r="56" spans="1:10" s="2" customFormat="1" ht="13.5" customHeight="1" x14ac:dyDescent="0.25">
      <c r="A56" s="67" t="s">
        <v>3</v>
      </c>
      <c r="B56" s="33"/>
      <c r="C56" s="33"/>
      <c r="D56" s="54"/>
      <c r="E56" s="99"/>
      <c r="F56" s="61"/>
      <c r="G56" s="61"/>
      <c r="H56" s="61"/>
      <c r="I56" s="61"/>
      <c r="J56" s="61"/>
    </row>
    <row r="57" spans="1:10" s="2" customFormat="1" ht="15" customHeight="1" x14ac:dyDescent="0.25">
      <c r="A57" s="68" t="s">
        <v>18</v>
      </c>
      <c r="B57" s="36"/>
      <c r="C57" s="37">
        <v>321</v>
      </c>
      <c r="D57" s="54">
        <f>E57+F57+G57+H57+I57</f>
        <v>0</v>
      </c>
      <c r="E57" s="99"/>
      <c r="F57" s="61"/>
      <c r="G57" s="61"/>
      <c r="H57" s="61"/>
      <c r="I57" s="61"/>
      <c r="J57" s="61"/>
    </row>
    <row r="58" spans="1:10" s="2" customFormat="1" ht="31.5" customHeight="1" x14ac:dyDescent="0.25">
      <c r="A58" s="66" t="s">
        <v>69</v>
      </c>
      <c r="B58" s="33"/>
      <c r="C58" s="33">
        <v>323</v>
      </c>
      <c r="D58" s="54">
        <f>E58+F58+G58+H58+I58</f>
        <v>26001</v>
      </c>
      <c r="E58" s="99"/>
      <c r="F58" s="61">
        <v>26001</v>
      </c>
      <c r="G58" s="61"/>
      <c r="H58" s="61"/>
      <c r="I58" s="61"/>
      <c r="J58" s="61"/>
    </row>
    <row r="59" spans="1:10" s="2" customFormat="1" ht="14.25" customHeight="1" x14ac:dyDescent="0.25">
      <c r="A59" s="66" t="s">
        <v>108</v>
      </c>
      <c r="B59" s="33"/>
      <c r="C59" s="33">
        <v>830</v>
      </c>
      <c r="D59" s="54">
        <f>E59+F59+G59+H59+I59</f>
        <v>0</v>
      </c>
      <c r="E59" s="99">
        <f t="shared" ref="E59:J59" si="4">E61</f>
        <v>0</v>
      </c>
      <c r="F59" s="61">
        <f t="shared" si="4"/>
        <v>0</v>
      </c>
      <c r="G59" s="61">
        <f t="shared" si="4"/>
        <v>0</v>
      </c>
      <c r="H59" s="61">
        <f t="shared" si="4"/>
        <v>0</v>
      </c>
      <c r="I59" s="61">
        <f>I61</f>
        <v>0</v>
      </c>
      <c r="J59" s="61">
        <f t="shared" si="4"/>
        <v>0</v>
      </c>
    </row>
    <row r="60" spans="1:10" s="2" customFormat="1" ht="14.25" customHeight="1" x14ac:dyDescent="0.25">
      <c r="A60" s="67" t="s">
        <v>3</v>
      </c>
      <c r="B60" s="33"/>
      <c r="C60" s="33"/>
      <c r="D60" s="54"/>
      <c r="E60" s="99"/>
      <c r="F60" s="61"/>
      <c r="G60" s="61"/>
      <c r="H60" s="61"/>
      <c r="I60" s="61"/>
      <c r="J60" s="61"/>
    </row>
    <row r="61" spans="1:10" s="2" customFormat="1" ht="91.5" customHeight="1" x14ac:dyDescent="0.25">
      <c r="A61" s="66" t="s">
        <v>109</v>
      </c>
      <c r="B61" s="33"/>
      <c r="C61" s="33">
        <v>831</v>
      </c>
      <c r="D61" s="54">
        <f>E61+F61+G61+H61+I61</f>
        <v>0</v>
      </c>
      <c r="E61" s="99"/>
      <c r="F61" s="61"/>
      <c r="G61" s="61"/>
      <c r="H61" s="61"/>
      <c r="I61" s="61"/>
      <c r="J61" s="61"/>
    </row>
    <row r="62" spans="1:10" s="2" customFormat="1" ht="16.5" customHeight="1" x14ac:dyDescent="0.25">
      <c r="A62" s="67" t="s">
        <v>52</v>
      </c>
      <c r="B62" s="33">
        <v>230</v>
      </c>
      <c r="C62" s="33">
        <v>850</v>
      </c>
      <c r="D62" s="54">
        <f>E62+F62+G62+H62+I62</f>
        <v>626062.29</v>
      </c>
      <c r="E62" s="102">
        <f>E64+E68+E69</f>
        <v>606753.56000000006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19308.73</v>
      </c>
      <c r="J62" s="61">
        <f>J66+J67+J68+J69</f>
        <v>0</v>
      </c>
    </row>
    <row r="63" spans="1:10" s="2" customFormat="1" ht="14.25" customHeight="1" x14ac:dyDescent="0.25">
      <c r="A63" s="67" t="s">
        <v>3</v>
      </c>
      <c r="B63" s="33"/>
      <c r="C63" s="33"/>
      <c r="D63" s="54"/>
      <c r="E63" s="99"/>
      <c r="F63" s="61"/>
      <c r="G63" s="61"/>
      <c r="H63" s="61"/>
      <c r="I63" s="61"/>
      <c r="J63" s="61"/>
    </row>
    <row r="64" spans="1:10" s="78" customFormat="1" ht="24" customHeight="1" x14ac:dyDescent="0.25">
      <c r="A64" s="84" t="s">
        <v>252</v>
      </c>
      <c r="B64" s="85"/>
      <c r="C64" s="80">
        <v>851</v>
      </c>
      <c r="D64" s="82">
        <f t="shared" ref="D64:J64" si="5">D66+D67</f>
        <v>601057</v>
      </c>
      <c r="E64" s="103">
        <f t="shared" si="5"/>
        <v>601057</v>
      </c>
      <c r="F64" s="82">
        <f t="shared" si="5"/>
        <v>0</v>
      </c>
      <c r="G64" s="82">
        <f t="shared" si="5"/>
        <v>0</v>
      </c>
      <c r="H64" s="82">
        <f t="shared" si="5"/>
        <v>0</v>
      </c>
      <c r="I64" s="82">
        <f t="shared" si="5"/>
        <v>0</v>
      </c>
      <c r="J64" s="82">
        <f t="shared" si="5"/>
        <v>0</v>
      </c>
    </row>
    <row r="65" spans="1:10" s="2" customFormat="1" ht="16.5" customHeight="1" x14ac:dyDescent="0.25">
      <c r="A65" s="67" t="s">
        <v>3</v>
      </c>
      <c r="B65" s="33"/>
      <c r="C65" s="33"/>
      <c r="D65" s="54"/>
      <c r="E65" s="99"/>
      <c r="F65" s="61"/>
      <c r="G65" s="61"/>
      <c r="H65" s="61"/>
      <c r="I65" s="61"/>
      <c r="J65" s="61"/>
    </row>
    <row r="66" spans="1:10" s="2" customFormat="1" ht="15.75" customHeight="1" x14ac:dyDescent="0.25">
      <c r="A66" s="67" t="s">
        <v>55</v>
      </c>
      <c r="B66" s="33"/>
      <c r="C66" s="33">
        <v>851</v>
      </c>
      <c r="D66" s="54">
        <f>E66+F66+G66+H66+I66</f>
        <v>601057</v>
      </c>
      <c r="E66" s="99">
        <v>601057</v>
      </c>
      <c r="F66" s="61"/>
      <c r="G66" s="61"/>
      <c r="H66" s="61"/>
      <c r="I66" s="61"/>
      <c r="J66" s="61"/>
    </row>
    <row r="67" spans="1:10" s="2" customFormat="1" ht="14.25" customHeight="1" x14ac:dyDescent="0.25">
      <c r="A67" s="67" t="s">
        <v>56</v>
      </c>
      <c r="B67" s="33"/>
      <c r="C67" s="33">
        <v>851</v>
      </c>
      <c r="D67" s="54">
        <f>E67+F67+G67+H67+I67</f>
        <v>0</v>
      </c>
      <c r="E67" s="99">
        <v>0</v>
      </c>
      <c r="F67" s="61"/>
      <c r="G67" s="61"/>
      <c r="H67" s="61"/>
      <c r="I67" s="61"/>
      <c r="J67" s="61"/>
    </row>
    <row r="68" spans="1:10" s="2" customFormat="1" ht="12.75" x14ac:dyDescent="0.25">
      <c r="A68" s="67" t="s">
        <v>59</v>
      </c>
      <c r="B68" s="33"/>
      <c r="C68" s="33">
        <v>852</v>
      </c>
      <c r="D68" s="54">
        <f>E68+F68+G68+H68+I68</f>
        <v>15005.29</v>
      </c>
      <c r="E68" s="110">
        <v>5696.56</v>
      </c>
      <c r="F68" s="61"/>
      <c r="G68" s="61"/>
      <c r="H68" s="61"/>
      <c r="I68" s="61">
        <v>9308.73</v>
      </c>
      <c r="J68" s="61"/>
    </row>
    <row r="69" spans="1:10" s="2" customFormat="1" ht="15" customHeight="1" x14ac:dyDescent="0.25">
      <c r="A69" s="67" t="s">
        <v>110</v>
      </c>
      <c r="B69" s="33"/>
      <c r="C69" s="33">
        <v>853</v>
      </c>
      <c r="D69" s="54">
        <f>E69+F69+G69+H69+I69</f>
        <v>10000</v>
      </c>
      <c r="E69" s="99">
        <v>0</v>
      </c>
      <c r="F69" s="61"/>
      <c r="G69" s="61"/>
      <c r="H69" s="61"/>
      <c r="I69" s="61">
        <v>10000</v>
      </c>
      <c r="J69" s="61"/>
    </row>
    <row r="70" spans="1:10" s="2" customFormat="1" ht="17.45" customHeight="1" x14ac:dyDescent="0.25">
      <c r="A70" s="67" t="s">
        <v>111</v>
      </c>
      <c r="B70" s="80">
        <v>240</v>
      </c>
      <c r="C70" s="33"/>
      <c r="D70" s="54">
        <f>E70+F70+G70+H70+I70</f>
        <v>0</v>
      </c>
      <c r="E70" s="99">
        <v>0</v>
      </c>
      <c r="F70" s="61"/>
      <c r="G70" s="61"/>
      <c r="H70" s="61"/>
      <c r="I70" s="61"/>
      <c r="J70" s="61"/>
    </row>
    <row r="71" spans="1:10" s="2" customFormat="1" ht="40.5" customHeight="1" x14ac:dyDescent="0.25">
      <c r="A71" s="67" t="s">
        <v>124</v>
      </c>
      <c r="B71" s="33"/>
      <c r="C71" s="33">
        <v>240</v>
      </c>
      <c r="D71" s="88">
        <f t="shared" ref="D71:J71" si="6">D72+D73</f>
        <v>13288291.050000001</v>
      </c>
      <c r="E71" s="99">
        <f t="shared" si="6"/>
        <v>5419255.5700000003</v>
      </c>
      <c r="F71" s="61">
        <f t="shared" si="6"/>
        <v>741289.26</v>
      </c>
      <c r="G71" s="61">
        <f t="shared" si="6"/>
        <v>0</v>
      </c>
      <c r="H71" s="61">
        <f t="shared" si="6"/>
        <v>0</v>
      </c>
      <c r="I71" s="61">
        <f t="shared" si="6"/>
        <v>7127746.2200000007</v>
      </c>
      <c r="J71" s="61">
        <f t="shared" si="6"/>
        <v>0</v>
      </c>
    </row>
    <row r="72" spans="1:10" s="2" customFormat="1" ht="27.75" customHeight="1" x14ac:dyDescent="0.25">
      <c r="A72" s="67" t="s">
        <v>112</v>
      </c>
      <c r="B72" s="33">
        <v>250</v>
      </c>
      <c r="C72" s="33"/>
      <c r="D72" s="54">
        <f>E72+F72+G72+H72+I72</f>
        <v>0</v>
      </c>
      <c r="E72" s="99"/>
      <c r="F72" s="61"/>
      <c r="G72" s="61"/>
      <c r="H72" s="61"/>
      <c r="I72" s="61"/>
      <c r="J72" s="61"/>
    </row>
    <row r="73" spans="1:10" s="2" customFormat="1" ht="25.9" customHeight="1" x14ac:dyDescent="0.25">
      <c r="A73" s="67" t="s">
        <v>113</v>
      </c>
      <c r="B73" s="80">
        <v>260</v>
      </c>
      <c r="C73" s="33"/>
      <c r="D73" s="87">
        <f>D75+D84</f>
        <v>13288291.050000001</v>
      </c>
      <c r="E73" s="102">
        <f>E75+E84</f>
        <v>5419255.5700000003</v>
      </c>
      <c r="F73" s="54">
        <f>F75+F84</f>
        <v>741289.26</v>
      </c>
      <c r="G73" s="54">
        <f>G75+G84</f>
        <v>0</v>
      </c>
      <c r="H73" s="54">
        <f>H75+H84</f>
        <v>0</v>
      </c>
      <c r="I73" s="54">
        <f>I84</f>
        <v>7127746.2200000007</v>
      </c>
      <c r="J73" s="54">
        <f>J75+J84</f>
        <v>0</v>
      </c>
    </row>
    <row r="74" spans="1:10" s="2" customFormat="1" ht="10.5" customHeight="1" x14ac:dyDescent="0.25">
      <c r="A74" s="67" t="s">
        <v>3</v>
      </c>
      <c r="B74" s="33"/>
      <c r="C74" s="33"/>
      <c r="D74" s="54"/>
      <c r="E74" s="99"/>
      <c r="F74" s="61"/>
      <c r="G74" s="61"/>
      <c r="H74" s="61"/>
      <c r="I74" s="61"/>
      <c r="J74" s="61"/>
    </row>
    <row r="75" spans="1:10" s="2" customFormat="1" ht="39" customHeight="1" x14ac:dyDescent="0.25">
      <c r="A75" s="67" t="s">
        <v>125</v>
      </c>
      <c r="B75" s="33"/>
      <c r="C75" s="33">
        <v>243</v>
      </c>
      <c r="D75" s="54">
        <f>D77+D78+D79+D80+D81+D82+D83</f>
        <v>0</v>
      </c>
      <c r="E75" s="99">
        <f>E77+E78+E79+E80+E81+E82+E83</f>
        <v>0</v>
      </c>
      <c r="F75" s="61">
        <f>F77+F78+F79+F80+F81+F82+F83</f>
        <v>0</v>
      </c>
      <c r="G75" s="61">
        <f>G77+G78+G79+G80+G81+G82+G83</f>
        <v>0</v>
      </c>
      <c r="H75" s="61">
        <f>H76+H77+H78+H79+H80+H81+H82</f>
        <v>0</v>
      </c>
      <c r="I75" s="17" t="s">
        <v>13</v>
      </c>
      <c r="J75" s="61">
        <f>J76+J77+J78+J79+J80+J81+J82</f>
        <v>0</v>
      </c>
    </row>
    <row r="76" spans="1:10" s="2" customFormat="1" ht="11.25" customHeight="1" x14ac:dyDescent="0.25">
      <c r="A76" s="67" t="s">
        <v>3</v>
      </c>
      <c r="B76" s="33"/>
      <c r="C76" s="33"/>
      <c r="D76" s="54"/>
      <c r="E76" s="99"/>
      <c r="F76" s="61"/>
      <c r="G76" s="61"/>
      <c r="H76" s="61"/>
      <c r="I76" s="61"/>
      <c r="J76" s="61"/>
    </row>
    <row r="77" spans="1:10" s="2" customFormat="1" ht="22.5" customHeight="1" x14ac:dyDescent="0.25">
      <c r="A77" s="67" t="s">
        <v>48</v>
      </c>
      <c r="B77" s="33"/>
      <c r="C77" s="33">
        <v>243</v>
      </c>
      <c r="D77" s="54">
        <f>E77+F77+G77+H77</f>
        <v>0</v>
      </c>
      <c r="E77" s="99"/>
      <c r="F77" s="61"/>
      <c r="G77" s="61"/>
      <c r="H77" s="61"/>
      <c r="I77" s="17" t="s">
        <v>13</v>
      </c>
      <c r="J77" s="61"/>
    </row>
    <row r="78" spans="1:10" s="2" customFormat="1" ht="25.5" customHeight="1" x14ac:dyDescent="0.25">
      <c r="A78" s="67" t="s">
        <v>50</v>
      </c>
      <c r="B78" s="33"/>
      <c r="C78" s="33">
        <v>243</v>
      </c>
      <c r="D78" s="54">
        <f t="shared" ref="D78:D83" si="7">E78+F78+G78+H78</f>
        <v>0</v>
      </c>
      <c r="E78" s="99"/>
      <c r="F78" s="61"/>
      <c r="G78" s="61"/>
      <c r="H78" s="61"/>
      <c r="I78" s="17" t="s">
        <v>13</v>
      </c>
      <c r="J78" s="61"/>
    </row>
    <row r="79" spans="1:10" s="2" customFormat="1" ht="25.15" customHeight="1" x14ac:dyDescent="0.25">
      <c r="A79" s="67" t="s">
        <v>114</v>
      </c>
      <c r="B79" s="33"/>
      <c r="C79" s="33">
        <v>243</v>
      </c>
      <c r="D79" s="54">
        <f>E79+F79+G79+H79</f>
        <v>0</v>
      </c>
      <c r="E79" s="99"/>
      <c r="F79" s="61"/>
      <c r="G79" s="61"/>
      <c r="H79" s="61"/>
      <c r="I79" s="17" t="s">
        <v>13</v>
      </c>
      <c r="J79" s="61"/>
    </row>
    <row r="80" spans="1:10" s="2" customFormat="1" ht="27.75" customHeight="1" x14ac:dyDescent="0.25">
      <c r="A80" s="67" t="s">
        <v>51</v>
      </c>
      <c r="B80" s="33"/>
      <c r="C80" s="33">
        <v>243</v>
      </c>
      <c r="D80" s="54">
        <f>E80+F80+G80+H80</f>
        <v>0</v>
      </c>
      <c r="E80" s="99"/>
      <c r="F80" s="61"/>
      <c r="G80" s="61"/>
      <c r="H80" s="61"/>
      <c r="I80" s="17" t="s">
        <v>13</v>
      </c>
      <c r="J80" s="61"/>
    </row>
    <row r="81" spans="1:10" s="2" customFormat="1" ht="33.75" x14ac:dyDescent="0.25">
      <c r="A81" s="67" t="s">
        <v>54</v>
      </c>
      <c r="B81" s="33"/>
      <c r="C81" s="33">
        <v>243</v>
      </c>
      <c r="D81" s="54">
        <f t="shared" si="7"/>
        <v>0</v>
      </c>
      <c r="E81" s="99"/>
      <c r="F81" s="61"/>
      <c r="G81" s="61"/>
      <c r="H81" s="61"/>
      <c r="I81" s="17" t="s">
        <v>13</v>
      </c>
      <c r="J81" s="61"/>
    </row>
    <row r="82" spans="1:10" s="2" customFormat="1" ht="22.5" customHeight="1" x14ac:dyDescent="0.25">
      <c r="A82" s="67" t="s">
        <v>53</v>
      </c>
      <c r="B82" s="33"/>
      <c r="C82" s="33">
        <v>243</v>
      </c>
      <c r="D82" s="54">
        <f t="shared" si="7"/>
        <v>0</v>
      </c>
      <c r="E82" s="99"/>
      <c r="F82" s="61"/>
      <c r="G82" s="61"/>
      <c r="H82" s="61"/>
      <c r="I82" s="17" t="s">
        <v>13</v>
      </c>
      <c r="J82" s="61"/>
    </row>
    <row r="83" spans="1:10" s="2" customFormat="1" ht="22.5" x14ac:dyDescent="0.25">
      <c r="A83" s="67" t="s">
        <v>58</v>
      </c>
      <c r="B83" s="33"/>
      <c r="C83" s="33">
        <v>243</v>
      </c>
      <c r="D83" s="54">
        <f t="shared" si="7"/>
        <v>0</v>
      </c>
      <c r="E83" s="99"/>
      <c r="F83" s="61"/>
      <c r="G83" s="61"/>
      <c r="H83" s="61"/>
      <c r="I83" s="17" t="s">
        <v>13</v>
      </c>
      <c r="J83" s="61"/>
    </row>
    <row r="84" spans="1:10" s="2" customFormat="1" ht="40.5" customHeight="1" x14ac:dyDescent="0.25">
      <c r="A84" s="66" t="s">
        <v>126</v>
      </c>
      <c r="B84" s="33"/>
      <c r="C84" s="33">
        <v>244</v>
      </c>
      <c r="D84" s="61">
        <f>D86+D87+D88+D94+D95+D96+D97+D98+D99+D100</f>
        <v>13288291.050000001</v>
      </c>
      <c r="E84" s="99">
        <f t="shared" ref="E84:J84" si="8">E86+E87+E88+E94+E95+E96+E97+E98+E99+E100</f>
        <v>5419255.5700000003</v>
      </c>
      <c r="F84" s="61">
        <f t="shared" si="8"/>
        <v>741289.26</v>
      </c>
      <c r="G84" s="61">
        <f t="shared" si="8"/>
        <v>0</v>
      </c>
      <c r="H84" s="61">
        <f t="shared" si="8"/>
        <v>0</v>
      </c>
      <c r="I84" s="61">
        <f t="shared" si="8"/>
        <v>7127746.2200000007</v>
      </c>
      <c r="J84" s="61">
        <f t="shared" si="8"/>
        <v>0</v>
      </c>
    </row>
    <row r="85" spans="1:10" s="2" customFormat="1" ht="15" customHeight="1" x14ac:dyDescent="0.25">
      <c r="A85" s="66" t="s">
        <v>3</v>
      </c>
      <c r="B85" s="33"/>
      <c r="C85" s="33"/>
      <c r="D85" s="54"/>
      <c r="E85" s="99"/>
      <c r="F85" s="61"/>
      <c r="G85" s="61"/>
      <c r="H85" s="61"/>
      <c r="I85" s="61"/>
      <c r="J85" s="61"/>
    </row>
    <row r="86" spans="1:10" s="2" customFormat="1" ht="23.25" customHeight="1" x14ac:dyDescent="0.25">
      <c r="A86" s="67" t="s">
        <v>47</v>
      </c>
      <c r="B86" s="33"/>
      <c r="C86" s="33">
        <v>244</v>
      </c>
      <c r="D86" s="54">
        <f>E86+F86+G86+H86+I86</f>
        <v>126856.04</v>
      </c>
      <c r="E86" s="110">
        <v>114856.04</v>
      </c>
      <c r="F86" s="61"/>
      <c r="G86" s="61"/>
      <c r="H86" s="61"/>
      <c r="I86" s="61">
        <v>12000</v>
      </c>
      <c r="J86" s="61"/>
    </row>
    <row r="87" spans="1:10" s="2" customFormat="1" ht="25.5" customHeight="1" x14ac:dyDescent="0.25">
      <c r="A87" s="67" t="s">
        <v>48</v>
      </c>
      <c r="B87" s="33"/>
      <c r="C87" s="33">
        <v>244</v>
      </c>
      <c r="D87" s="54">
        <f>E87+F87+G87+H87+I87</f>
        <v>399110</v>
      </c>
      <c r="E87" s="110">
        <v>34110</v>
      </c>
      <c r="F87" s="61"/>
      <c r="G87" s="61"/>
      <c r="H87" s="61"/>
      <c r="I87" s="61">
        <v>365000</v>
      </c>
      <c r="J87" s="61"/>
    </row>
    <row r="88" spans="1:10" s="2" customFormat="1" ht="24.75" customHeight="1" x14ac:dyDescent="0.25">
      <c r="A88" s="67" t="s">
        <v>127</v>
      </c>
      <c r="B88" s="33"/>
      <c r="C88" s="33">
        <v>244</v>
      </c>
      <c r="D88" s="54">
        <f>E88+F88+G88+H88+I88</f>
        <v>2058910.76</v>
      </c>
      <c r="E88" s="99">
        <f>E90+E91+E92+E93</f>
        <v>1208910.76</v>
      </c>
      <c r="F88" s="61">
        <f>F90+F91+F92+F93</f>
        <v>0</v>
      </c>
      <c r="G88" s="61">
        <f>G90+G91+G92+G93</f>
        <v>0</v>
      </c>
      <c r="H88" s="61">
        <f>H90+H91+H92+H93</f>
        <v>0</v>
      </c>
      <c r="I88" s="61">
        <f>I89+I90+I91+I92+I93</f>
        <v>850000</v>
      </c>
      <c r="J88" s="61">
        <f>J89+J90+J91+J92+J93</f>
        <v>0</v>
      </c>
    </row>
    <row r="89" spans="1:10" s="2" customFormat="1" ht="12.75" customHeight="1" x14ac:dyDescent="0.25">
      <c r="A89" s="67" t="s">
        <v>4</v>
      </c>
      <c r="B89" s="33"/>
      <c r="C89" s="33"/>
      <c r="D89" s="54"/>
      <c r="E89" s="99"/>
      <c r="F89" s="61"/>
      <c r="G89" s="61"/>
      <c r="H89" s="61"/>
      <c r="I89" s="61"/>
      <c r="J89" s="61"/>
    </row>
    <row r="90" spans="1:10" s="2" customFormat="1" ht="15" customHeight="1" x14ac:dyDescent="0.25">
      <c r="A90" s="67" t="s">
        <v>14</v>
      </c>
      <c r="B90" s="33"/>
      <c r="C90" s="33"/>
      <c r="D90" s="54">
        <f t="shared" ref="D90:D102" si="9">E90+F90+G90+H90+I90</f>
        <v>1280015.8900000001</v>
      </c>
      <c r="E90" s="99">
        <v>830015.89</v>
      </c>
      <c r="F90" s="61"/>
      <c r="G90" s="61"/>
      <c r="H90" s="61"/>
      <c r="I90" s="61">
        <v>450000</v>
      </c>
      <c r="J90" s="61"/>
    </row>
    <row r="91" spans="1:10" s="2" customFormat="1" ht="14.25" customHeight="1" x14ac:dyDescent="0.25">
      <c r="A91" s="67" t="s">
        <v>15</v>
      </c>
      <c r="B91" s="33"/>
      <c r="C91" s="33"/>
      <c r="D91" s="54">
        <f t="shared" si="9"/>
        <v>0</v>
      </c>
      <c r="E91" s="99">
        <v>0</v>
      </c>
      <c r="F91" s="61"/>
      <c r="G91" s="61"/>
      <c r="H91" s="61"/>
      <c r="I91" s="61"/>
      <c r="J91" s="61"/>
    </row>
    <row r="92" spans="1:10" s="2" customFormat="1" ht="15" customHeight="1" x14ac:dyDescent="0.25">
      <c r="A92" s="67" t="s">
        <v>16</v>
      </c>
      <c r="B92" s="33"/>
      <c r="C92" s="33"/>
      <c r="D92" s="54">
        <f t="shared" si="9"/>
        <v>587284.55000000005</v>
      </c>
      <c r="E92" s="99">
        <v>287284.55</v>
      </c>
      <c r="F92" s="61"/>
      <c r="G92" s="61"/>
      <c r="H92" s="61"/>
      <c r="I92" s="61">
        <v>300000</v>
      </c>
      <c r="J92" s="61"/>
    </row>
    <row r="93" spans="1:10" s="2" customFormat="1" ht="17.25" customHeight="1" x14ac:dyDescent="0.25">
      <c r="A93" s="67" t="s">
        <v>17</v>
      </c>
      <c r="B93" s="33"/>
      <c r="C93" s="33"/>
      <c r="D93" s="54">
        <f t="shared" si="9"/>
        <v>191610.32</v>
      </c>
      <c r="E93" s="99">
        <v>91610.32</v>
      </c>
      <c r="F93" s="61"/>
      <c r="G93" s="61"/>
      <c r="H93" s="61"/>
      <c r="I93" s="61">
        <v>100000</v>
      </c>
      <c r="J93" s="61"/>
    </row>
    <row r="94" spans="1:10" s="2" customFormat="1" ht="24.75" customHeight="1" x14ac:dyDescent="0.25">
      <c r="A94" s="67" t="s">
        <v>49</v>
      </c>
      <c r="B94" s="33"/>
      <c r="C94" s="33">
        <v>244</v>
      </c>
      <c r="D94" s="54">
        <f t="shared" si="9"/>
        <v>0</v>
      </c>
      <c r="E94" s="99">
        <v>0</v>
      </c>
      <c r="F94" s="61"/>
      <c r="G94" s="61"/>
      <c r="H94" s="61"/>
      <c r="I94" s="61">
        <v>0</v>
      </c>
      <c r="J94" s="61"/>
    </row>
    <row r="95" spans="1:10" s="2" customFormat="1" ht="28.5" customHeight="1" x14ac:dyDescent="0.25">
      <c r="A95" s="67" t="s">
        <v>50</v>
      </c>
      <c r="B95" s="33"/>
      <c r="C95" s="33">
        <v>244</v>
      </c>
      <c r="D95" s="54">
        <f t="shared" si="9"/>
        <v>3773770.99</v>
      </c>
      <c r="E95" s="110">
        <v>2100215</v>
      </c>
      <c r="F95" s="61">
        <v>125882.16</v>
      </c>
      <c r="G95" s="61"/>
      <c r="H95" s="61"/>
      <c r="I95" s="61">
        <v>1547673.83</v>
      </c>
      <c r="J95" s="61"/>
    </row>
    <row r="96" spans="1:10" s="2" customFormat="1" ht="24" customHeight="1" x14ac:dyDescent="0.25">
      <c r="A96" s="67" t="s">
        <v>114</v>
      </c>
      <c r="B96" s="33"/>
      <c r="C96" s="33">
        <v>244</v>
      </c>
      <c r="D96" s="54">
        <f t="shared" si="9"/>
        <v>4629571.6100000003</v>
      </c>
      <c r="E96" s="110">
        <v>1452846.12</v>
      </c>
      <c r="F96" s="106">
        <v>460107.1</v>
      </c>
      <c r="G96" s="61"/>
      <c r="H96" s="61"/>
      <c r="I96" s="106">
        <v>2716618.39</v>
      </c>
      <c r="J96" s="61"/>
    </row>
    <row r="97" spans="1:10" s="2" customFormat="1" ht="24.75" customHeight="1" x14ac:dyDescent="0.25">
      <c r="A97" s="67" t="s">
        <v>51</v>
      </c>
      <c r="B97" s="33"/>
      <c r="C97" s="33">
        <v>244</v>
      </c>
      <c r="D97" s="54">
        <f t="shared" si="9"/>
        <v>715230.41999999993</v>
      </c>
      <c r="E97" s="110">
        <v>89930.42</v>
      </c>
      <c r="F97" s="61">
        <v>125300</v>
      </c>
      <c r="G97" s="61"/>
      <c r="H97" s="61"/>
      <c r="I97" s="61">
        <v>500000</v>
      </c>
      <c r="J97" s="61"/>
    </row>
    <row r="98" spans="1:10" s="2" customFormat="1" ht="35.25" customHeight="1" x14ac:dyDescent="0.25">
      <c r="A98" s="67" t="s">
        <v>54</v>
      </c>
      <c r="B98" s="33"/>
      <c r="C98" s="33">
        <v>244</v>
      </c>
      <c r="D98" s="54">
        <f t="shared" si="9"/>
        <v>0</v>
      </c>
      <c r="E98" s="99"/>
      <c r="F98" s="61">
        <v>0</v>
      </c>
      <c r="G98" s="61"/>
      <c r="H98" s="61"/>
      <c r="I98" s="61">
        <v>0</v>
      </c>
      <c r="J98" s="61"/>
    </row>
    <row r="99" spans="1:10" s="2" customFormat="1" ht="24.75" customHeight="1" x14ac:dyDescent="0.25">
      <c r="A99" s="67" t="s">
        <v>53</v>
      </c>
      <c r="B99" s="33"/>
      <c r="C99" s="33">
        <v>244</v>
      </c>
      <c r="D99" s="54">
        <f t="shared" si="9"/>
        <v>1292907.23</v>
      </c>
      <c r="E99" s="110">
        <v>418387.23</v>
      </c>
      <c r="F99" s="61">
        <v>30000</v>
      </c>
      <c r="G99" s="61"/>
      <c r="H99" s="61"/>
      <c r="I99" s="61">
        <v>844520</v>
      </c>
      <c r="J99" s="61"/>
    </row>
    <row r="100" spans="1:10" s="2" customFormat="1" ht="23.25" customHeight="1" x14ac:dyDescent="0.25">
      <c r="A100" s="67" t="s">
        <v>58</v>
      </c>
      <c r="B100" s="33"/>
      <c r="C100" s="33">
        <v>244</v>
      </c>
      <c r="D100" s="54">
        <f t="shared" si="9"/>
        <v>291934</v>
      </c>
      <c r="E100" s="99">
        <v>0</v>
      </c>
      <c r="F100" s="61">
        <v>0</v>
      </c>
      <c r="G100" s="61"/>
      <c r="H100" s="61"/>
      <c r="I100" s="61">
        <v>291934</v>
      </c>
      <c r="J100" s="61"/>
    </row>
    <row r="101" spans="1:10" s="2" customFormat="1" ht="17.25" customHeight="1" x14ac:dyDescent="0.25">
      <c r="A101" s="66" t="s">
        <v>115</v>
      </c>
      <c r="B101" s="33">
        <v>300</v>
      </c>
      <c r="C101" s="33" t="s">
        <v>13</v>
      </c>
      <c r="D101" s="54">
        <f t="shared" si="9"/>
        <v>0</v>
      </c>
      <c r="E101" s="99">
        <f t="shared" ref="E101:J101" si="10">E103+E104</f>
        <v>0</v>
      </c>
      <c r="F101" s="61">
        <f t="shared" si="10"/>
        <v>0</v>
      </c>
      <c r="G101" s="61">
        <f t="shared" si="10"/>
        <v>0</v>
      </c>
      <c r="H101" s="61">
        <f t="shared" si="10"/>
        <v>0</v>
      </c>
      <c r="I101" s="61">
        <f t="shared" si="10"/>
        <v>0</v>
      </c>
      <c r="J101" s="61">
        <f t="shared" si="10"/>
        <v>0</v>
      </c>
    </row>
    <row r="102" spans="1:10" s="2" customFormat="1" ht="14.25" customHeight="1" x14ac:dyDescent="0.25">
      <c r="A102" s="66" t="s">
        <v>3</v>
      </c>
      <c r="B102" s="33"/>
      <c r="C102" s="31"/>
      <c r="D102" s="54">
        <f t="shared" si="9"/>
        <v>0</v>
      </c>
      <c r="E102" s="99"/>
      <c r="F102" s="61"/>
      <c r="G102" s="61"/>
      <c r="H102" s="61"/>
      <c r="I102" s="61"/>
      <c r="J102" s="61"/>
    </row>
    <row r="103" spans="1:10" s="2" customFormat="1" ht="16.5" customHeight="1" x14ac:dyDescent="0.25">
      <c r="A103" s="66" t="s">
        <v>116</v>
      </c>
      <c r="B103" s="36">
        <v>310</v>
      </c>
      <c r="C103" s="45"/>
      <c r="D103" s="54">
        <f t="shared" ref="D103:D110" si="11">E103+F103+G103+H103+I103</f>
        <v>0</v>
      </c>
      <c r="E103" s="99"/>
      <c r="F103" s="61"/>
      <c r="G103" s="61"/>
      <c r="H103" s="61"/>
      <c r="I103" s="61"/>
      <c r="J103" s="61"/>
    </row>
    <row r="104" spans="1:10" ht="15" customHeight="1" x14ac:dyDescent="0.25">
      <c r="A104" s="66" t="s">
        <v>117</v>
      </c>
      <c r="B104" s="33">
        <v>320</v>
      </c>
      <c r="C104" s="33"/>
      <c r="D104" s="54">
        <f t="shared" si="11"/>
        <v>0</v>
      </c>
      <c r="E104" s="99"/>
      <c r="F104" s="61"/>
      <c r="G104" s="61"/>
      <c r="H104" s="61"/>
      <c r="I104" s="61"/>
      <c r="J104" s="61"/>
    </row>
    <row r="105" spans="1:10" ht="17.25" customHeight="1" x14ac:dyDescent="0.25">
      <c r="A105" s="66" t="s">
        <v>118</v>
      </c>
      <c r="B105" s="33">
        <v>400</v>
      </c>
      <c r="C105" s="33"/>
      <c r="D105" s="54">
        <f t="shared" si="11"/>
        <v>0</v>
      </c>
      <c r="E105" s="99">
        <f t="shared" ref="E105:J105" si="12">E107+E108</f>
        <v>0</v>
      </c>
      <c r="F105" s="61">
        <f t="shared" si="12"/>
        <v>0</v>
      </c>
      <c r="G105" s="61">
        <f t="shared" si="12"/>
        <v>0</v>
      </c>
      <c r="H105" s="61">
        <f t="shared" si="12"/>
        <v>0</v>
      </c>
      <c r="I105" s="61">
        <f t="shared" si="12"/>
        <v>0</v>
      </c>
      <c r="J105" s="61">
        <f t="shared" si="12"/>
        <v>0</v>
      </c>
    </row>
    <row r="106" spans="1:10" ht="14.25" customHeight="1" x14ac:dyDescent="0.25">
      <c r="A106" s="66" t="s">
        <v>3</v>
      </c>
      <c r="B106" s="33"/>
      <c r="C106" s="31"/>
      <c r="D106" s="54">
        <f t="shared" si="11"/>
        <v>0</v>
      </c>
      <c r="E106" s="99"/>
      <c r="F106" s="61"/>
      <c r="G106" s="61"/>
      <c r="H106" s="61"/>
      <c r="I106" s="61"/>
      <c r="J106" s="61"/>
    </row>
    <row r="107" spans="1:10" ht="15.75" customHeight="1" x14ac:dyDescent="0.25">
      <c r="A107" s="66" t="s">
        <v>119</v>
      </c>
      <c r="B107" s="36">
        <v>410</v>
      </c>
      <c r="C107" s="45"/>
      <c r="D107" s="54">
        <f t="shared" si="11"/>
        <v>0</v>
      </c>
      <c r="E107" s="99"/>
      <c r="F107" s="61"/>
      <c r="G107" s="61"/>
      <c r="H107" s="61"/>
      <c r="I107" s="61"/>
      <c r="J107" s="61"/>
    </row>
    <row r="108" spans="1:10" ht="13.5" customHeight="1" x14ac:dyDescent="0.25">
      <c r="A108" s="66" t="s">
        <v>120</v>
      </c>
      <c r="B108" s="33">
        <v>420</v>
      </c>
      <c r="C108" s="33"/>
      <c r="D108" s="54">
        <f t="shared" si="11"/>
        <v>0</v>
      </c>
      <c r="E108" s="99"/>
      <c r="F108" s="61"/>
      <c r="G108" s="61"/>
      <c r="H108" s="61"/>
      <c r="I108" s="61"/>
      <c r="J108" s="61"/>
    </row>
    <row r="109" spans="1:10" ht="15.75" customHeight="1" x14ac:dyDescent="0.25">
      <c r="A109" s="66" t="s">
        <v>121</v>
      </c>
      <c r="B109" s="33">
        <v>500</v>
      </c>
      <c r="C109" s="33" t="s">
        <v>13</v>
      </c>
      <c r="D109" s="54">
        <f t="shared" si="11"/>
        <v>2983420.62</v>
      </c>
      <c r="E109" s="99">
        <v>0</v>
      </c>
      <c r="F109" s="61">
        <v>0</v>
      </c>
      <c r="G109" s="61"/>
      <c r="H109" s="61"/>
      <c r="I109" s="61">
        <v>2983420.62</v>
      </c>
      <c r="J109" s="61"/>
    </row>
    <row r="110" spans="1:10" ht="21.75" customHeight="1" x14ac:dyDescent="0.25">
      <c r="A110" s="66" t="s">
        <v>122</v>
      </c>
      <c r="B110" s="33">
        <v>600</v>
      </c>
      <c r="C110" s="33" t="s">
        <v>13</v>
      </c>
      <c r="D110" s="54">
        <f t="shared" si="11"/>
        <v>0</v>
      </c>
      <c r="E110" s="61">
        <f t="shared" ref="E110:J110" si="13">E109+E11-E48</f>
        <v>0</v>
      </c>
      <c r="F110" s="61">
        <f t="shared" si="13"/>
        <v>0</v>
      </c>
      <c r="G110" s="61">
        <f t="shared" si="13"/>
        <v>0</v>
      </c>
      <c r="H110" s="61">
        <f t="shared" si="13"/>
        <v>0</v>
      </c>
      <c r="I110" s="61">
        <f t="shared" si="13"/>
        <v>0</v>
      </c>
      <c r="J110" s="61">
        <f t="shared" si="13"/>
        <v>0</v>
      </c>
    </row>
    <row r="111" spans="1:10" ht="11.25" customHeight="1" x14ac:dyDescent="0.25">
      <c r="A111" s="64"/>
      <c r="B111" s="27"/>
      <c r="C111" s="27"/>
      <c r="D111" s="27"/>
      <c r="E111" s="27"/>
      <c r="F111" s="27"/>
      <c r="G111" s="27"/>
      <c r="H111" s="27"/>
      <c r="I111" s="27"/>
      <c r="J111" s="28" t="s">
        <v>147</v>
      </c>
    </row>
    <row r="112" spans="1:10" ht="15" customHeight="1" x14ac:dyDescent="0.25">
      <c r="A112" s="64"/>
      <c r="B112" s="27"/>
      <c r="C112" s="27"/>
      <c r="D112" s="143" t="s">
        <v>72</v>
      </c>
      <c r="E112" s="143"/>
      <c r="F112" s="143"/>
      <c r="G112" s="143"/>
      <c r="H112" s="27"/>
      <c r="I112" s="27"/>
      <c r="J112" s="27"/>
    </row>
    <row r="113" spans="1:10" x14ac:dyDescent="0.25">
      <c r="A113" s="64"/>
      <c r="B113" s="27"/>
      <c r="C113" s="27"/>
      <c r="D113" s="141" t="s">
        <v>274</v>
      </c>
      <c r="E113" s="141"/>
      <c r="F113" s="141"/>
      <c r="G113" s="141"/>
      <c r="H113" s="27"/>
      <c r="I113" s="27"/>
      <c r="J113" s="27"/>
    </row>
    <row r="114" spans="1:10" x14ac:dyDescent="0.25">
      <c r="A114" s="64"/>
      <c r="B114" s="27"/>
      <c r="C114" s="27"/>
      <c r="D114" s="28"/>
      <c r="E114" s="144" t="s">
        <v>148</v>
      </c>
      <c r="F114" s="144"/>
      <c r="G114" s="28"/>
      <c r="H114" s="27"/>
      <c r="I114" s="27"/>
      <c r="J114" s="27"/>
    </row>
    <row r="115" spans="1:10" ht="15" customHeight="1" x14ac:dyDescent="0.25">
      <c r="A115" s="150" t="s">
        <v>1</v>
      </c>
      <c r="B115" s="145" t="s">
        <v>76</v>
      </c>
      <c r="C115" s="145" t="s">
        <v>61</v>
      </c>
      <c r="D115" s="146" t="s">
        <v>62</v>
      </c>
      <c r="E115" s="153" t="s">
        <v>68</v>
      </c>
      <c r="F115" s="154"/>
      <c r="G115" s="154"/>
      <c r="H115" s="154"/>
      <c r="I115" s="154"/>
      <c r="J115" s="149"/>
    </row>
    <row r="116" spans="1:10" ht="15" customHeight="1" x14ac:dyDescent="0.25">
      <c r="A116" s="151"/>
      <c r="B116" s="145"/>
      <c r="C116" s="145"/>
      <c r="D116" s="147"/>
      <c r="E116" s="153" t="s">
        <v>4</v>
      </c>
      <c r="F116" s="154"/>
      <c r="G116" s="154"/>
      <c r="H116" s="154"/>
      <c r="I116" s="154"/>
      <c r="J116" s="149"/>
    </row>
    <row r="117" spans="1:10" ht="84" customHeight="1" x14ac:dyDescent="0.25">
      <c r="A117" s="151"/>
      <c r="B117" s="145"/>
      <c r="C117" s="145"/>
      <c r="D117" s="147"/>
      <c r="E117" s="149" t="s">
        <v>70</v>
      </c>
      <c r="F117" s="146" t="s">
        <v>63</v>
      </c>
      <c r="G117" s="145" t="s">
        <v>64</v>
      </c>
      <c r="H117" s="146" t="s">
        <v>65</v>
      </c>
      <c r="I117" s="145" t="s">
        <v>84</v>
      </c>
      <c r="J117" s="145"/>
    </row>
    <row r="118" spans="1:10" x14ac:dyDescent="0.25">
      <c r="A118" s="152"/>
      <c r="B118" s="145"/>
      <c r="C118" s="145"/>
      <c r="D118" s="148"/>
      <c r="E118" s="149"/>
      <c r="F118" s="148"/>
      <c r="G118" s="145"/>
      <c r="H118" s="148"/>
      <c r="I118" s="86" t="s">
        <v>66</v>
      </c>
      <c r="J118" s="86" t="s">
        <v>67</v>
      </c>
    </row>
    <row r="119" spans="1:10" s="3" customFormat="1" ht="12" x14ac:dyDescent="0.25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 x14ac:dyDescent="0.25">
      <c r="A120" s="35" t="s">
        <v>74</v>
      </c>
      <c r="B120" s="34">
        <v>100</v>
      </c>
      <c r="C120" s="34" t="s">
        <v>13</v>
      </c>
      <c r="D120" s="62">
        <f>E120+F120+G120+H120+I120</f>
        <v>41402776.189999998</v>
      </c>
      <c r="E120" s="62">
        <f>E123</f>
        <v>32273317.189999998</v>
      </c>
      <c r="F120" s="62">
        <f>F146</f>
        <v>0</v>
      </c>
      <c r="G120" s="62">
        <f>G146</f>
        <v>0</v>
      </c>
      <c r="H120" s="62"/>
      <c r="I120" s="62">
        <f>I122+I123+I144+I145+I147+I151</f>
        <v>9129459</v>
      </c>
      <c r="J120" s="62">
        <f>J123</f>
        <v>0</v>
      </c>
    </row>
    <row r="121" spans="1:10" s="3" customFormat="1" ht="12" x14ac:dyDescent="0.25">
      <c r="A121" s="65" t="s">
        <v>4</v>
      </c>
      <c r="B121" s="33"/>
      <c r="C121" s="33"/>
      <c r="D121" s="30"/>
      <c r="E121" s="17"/>
      <c r="F121" s="17"/>
      <c r="G121" s="17"/>
      <c r="H121" s="17"/>
      <c r="I121" s="61"/>
      <c r="J121" s="17"/>
    </row>
    <row r="122" spans="1:10" s="3" customFormat="1" ht="12" x14ac:dyDescent="0.25">
      <c r="A122" s="65" t="s">
        <v>60</v>
      </c>
      <c r="B122" s="33">
        <v>110</v>
      </c>
      <c r="C122" s="33">
        <v>120</v>
      </c>
      <c r="D122" s="54">
        <f>I122</f>
        <v>859459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1">
        <v>859459</v>
      </c>
      <c r="J122" s="17" t="s">
        <v>13</v>
      </c>
    </row>
    <row r="123" spans="1:10" s="3" customFormat="1" ht="12" x14ac:dyDescent="0.25">
      <c r="A123" s="65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40543317.189999998</v>
      </c>
      <c r="E123" s="54">
        <f>E125+E126+E127+E128+E129+E130+E131+E132+E133+E134+E135+E136+E137+E138+E139+E140</f>
        <v>32273317.189999998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8270000</v>
      </c>
      <c r="J123" s="54">
        <f>J125+J126+J127+J128+J129+J130+J131+J132+J133+J134+J135+J136+J137+J138+J139+J140+J141+J142+J143</f>
        <v>0</v>
      </c>
    </row>
    <row r="124" spans="1:10" s="3" customFormat="1" ht="14.25" customHeight="1" x14ac:dyDescent="0.25">
      <c r="A124" s="65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24.6" customHeight="1" x14ac:dyDescent="0.25">
      <c r="A125" s="65" t="s">
        <v>85</v>
      </c>
      <c r="B125" s="33"/>
      <c r="C125" s="33"/>
      <c r="D125" s="54">
        <f>E125</f>
        <v>0</v>
      </c>
      <c r="E125" s="17"/>
      <c r="F125" s="17" t="s">
        <v>13</v>
      </c>
      <c r="G125" s="17" t="s">
        <v>13</v>
      </c>
      <c r="H125" s="17"/>
      <c r="I125" s="61"/>
      <c r="J125" s="17"/>
    </row>
    <row r="126" spans="1:10" s="3" customFormat="1" ht="24.75" customHeight="1" x14ac:dyDescent="0.25">
      <c r="A126" s="65" t="s">
        <v>86</v>
      </c>
      <c r="B126" s="33"/>
      <c r="C126" s="33"/>
      <c r="D126" s="54">
        <f t="shared" ref="D126:D140" si="14">E126</f>
        <v>0</v>
      </c>
      <c r="E126" s="17"/>
      <c r="F126" s="17" t="s">
        <v>13</v>
      </c>
      <c r="G126" s="17" t="s">
        <v>13</v>
      </c>
      <c r="H126" s="17"/>
      <c r="I126" s="61"/>
      <c r="J126" s="17"/>
    </row>
    <row r="127" spans="1:10" s="3" customFormat="1" ht="34.15" customHeight="1" x14ac:dyDescent="0.25">
      <c r="A127" s="65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1"/>
      <c r="J127" s="17"/>
    </row>
    <row r="128" spans="1:10" s="3" customFormat="1" ht="34.15" customHeight="1" x14ac:dyDescent="0.25">
      <c r="A128" s="65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1"/>
      <c r="J128" s="17"/>
    </row>
    <row r="129" spans="1:10" s="3" customFormat="1" ht="22.15" customHeight="1" x14ac:dyDescent="0.25">
      <c r="A129" s="65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1"/>
      <c r="J129" s="17"/>
    </row>
    <row r="130" spans="1:10" s="3" customFormat="1" ht="21.75" customHeight="1" x14ac:dyDescent="0.25">
      <c r="A130" s="65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1"/>
      <c r="J130" s="17"/>
    </row>
    <row r="131" spans="1:10" s="3" customFormat="1" ht="34.5" customHeight="1" x14ac:dyDescent="0.25">
      <c r="A131" s="65" t="s">
        <v>91</v>
      </c>
      <c r="B131" s="33"/>
      <c r="C131" s="33"/>
      <c r="D131" s="54">
        <f t="shared" si="14"/>
        <v>31278175.079999998</v>
      </c>
      <c r="E131" s="99">
        <v>31278175.079999998</v>
      </c>
      <c r="F131" s="17" t="s">
        <v>13</v>
      </c>
      <c r="G131" s="17" t="s">
        <v>13</v>
      </c>
      <c r="H131" s="17"/>
      <c r="I131" s="61"/>
      <c r="J131" s="17"/>
    </row>
    <row r="132" spans="1:10" s="3" customFormat="1" ht="34.15" customHeight="1" x14ac:dyDescent="0.25">
      <c r="A132" s="65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1"/>
      <c r="J132" s="17"/>
    </row>
    <row r="133" spans="1:10" s="3" customFormat="1" ht="34.15" customHeight="1" x14ac:dyDescent="0.25">
      <c r="A133" s="65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1"/>
      <c r="J133" s="17"/>
    </row>
    <row r="134" spans="1:10" s="3" customFormat="1" ht="32.25" customHeight="1" x14ac:dyDescent="0.25">
      <c r="A134" s="65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1"/>
      <c r="J134" s="17"/>
    </row>
    <row r="135" spans="1:10" s="3" customFormat="1" ht="34.9" customHeight="1" x14ac:dyDescent="0.25">
      <c r="A135" s="65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1"/>
      <c r="J135" s="17"/>
    </row>
    <row r="136" spans="1:10" s="3" customFormat="1" ht="34.5" customHeight="1" x14ac:dyDescent="0.25">
      <c r="A136" s="65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1"/>
      <c r="J136" s="17"/>
    </row>
    <row r="137" spans="1:10" s="3" customFormat="1" ht="32.450000000000003" customHeight="1" x14ac:dyDescent="0.25">
      <c r="A137" s="65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1"/>
      <c r="J137" s="17"/>
    </row>
    <row r="138" spans="1:10" s="3" customFormat="1" ht="24.75" customHeight="1" x14ac:dyDescent="0.25">
      <c r="A138" s="65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1"/>
      <c r="J138" s="17"/>
    </row>
    <row r="139" spans="1:10" s="3" customFormat="1" ht="27.75" customHeight="1" x14ac:dyDescent="0.25">
      <c r="A139" s="65" t="s">
        <v>99</v>
      </c>
      <c r="B139" s="33"/>
      <c r="C139" s="33"/>
      <c r="D139" s="54">
        <f t="shared" si="14"/>
        <v>394085.11</v>
      </c>
      <c r="E139" s="99">
        <v>394085.11</v>
      </c>
      <c r="F139" s="17" t="s">
        <v>13</v>
      </c>
      <c r="G139" s="17" t="s">
        <v>13</v>
      </c>
      <c r="H139" s="17"/>
      <c r="I139" s="61"/>
      <c r="J139" s="17"/>
    </row>
    <row r="140" spans="1:10" s="3" customFormat="1" ht="19.149999999999999" customHeight="1" x14ac:dyDescent="0.25">
      <c r="A140" s="65" t="s">
        <v>100</v>
      </c>
      <c r="B140" s="33"/>
      <c r="C140" s="33"/>
      <c r="D140" s="54">
        <f t="shared" si="14"/>
        <v>601057</v>
      </c>
      <c r="E140" s="17">
        <v>601057</v>
      </c>
      <c r="F140" s="17" t="s">
        <v>13</v>
      </c>
      <c r="G140" s="17" t="s">
        <v>13</v>
      </c>
      <c r="H140" s="17"/>
      <c r="I140" s="61"/>
      <c r="J140" s="17"/>
    </row>
    <row r="141" spans="1:10" s="3" customFormat="1" ht="20.25" customHeight="1" x14ac:dyDescent="0.25">
      <c r="A141" s="65" t="s">
        <v>78</v>
      </c>
      <c r="B141" s="33"/>
      <c r="C141" s="33">
        <v>130</v>
      </c>
      <c r="D141" s="54">
        <f>I141</f>
        <v>7700000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1">
        <v>7700000</v>
      </c>
      <c r="J141" s="17"/>
    </row>
    <row r="142" spans="1:10" s="3" customFormat="1" ht="17.45" customHeight="1" x14ac:dyDescent="0.25">
      <c r="A142" s="65" t="s">
        <v>79</v>
      </c>
      <c r="B142" s="33"/>
      <c r="C142" s="33">
        <v>130</v>
      </c>
      <c r="D142" s="54">
        <f>I142</f>
        <v>570000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1">
        <v>570000</v>
      </c>
      <c r="J142" s="17"/>
    </row>
    <row r="143" spans="1:10" s="3" customFormat="1" ht="16.5" customHeight="1" x14ac:dyDescent="0.25">
      <c r="A143" s="65" t="s">
        <v>80</v>
      </c>
      <c r="B143" s="33"/>
      <c r="C143" s="33">
        <v>130</v>
      </c>
      <c r="D143" s="54">
        <f>I143</f>
        <v>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1"/>
      <c r="J143" s="17"/>
    </row>
    <row r="144" spans="1:10" s="3" customFormat="1" ht="20.25" customHeight="1" x14ac:dyDescent="0.25">
      <c r="A144" s="65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60"/>
      <c r="J144" s="17" t="s">
        <v>13</v>
      </c>
    </row>
    <row r="145" spans="1:10" s="3" customFormat="1" ht="22.9" customHeight="1" x14ac:dyDescent="0.25">
      <c r="A145" s="65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60"/>
      <c r="J145" s="17" t="s">
        <v>13</v>
      </c>
    </row>
    <row r="146" spans="1:10" s="72" customFormat="1" ht="22.5" x14ac:dyDescent="0.25">
      <c r="A146" s="65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1"/>
      <c r="G146" s="61"/>
      <c r="H146" s="17" t="s">
        <v>13</v>
      </c>
      <c r="I146" s="17" t="s">
        <v>13</v>
      </c>
      <c r="J146" s="17" t="s">
        <v>13</v>
      </c>
    </row>
    <row r="147" spans="1:10" s="72" customFormat="1" ht="12" x14ac:dyDescent="0.25">
      <c r="A147" s="79" t="s">
        <v>253</v>
      </c>
      <c r="B147" s="80">
        <v>160</v>
      </c>
      <c r="C147" s="80">
        <v>180</v>
      </c>
      <c r="D147" s="75">
        <f>D149+D150</f>
        <v>0</v>
      </c>
      <c r="E147" s="76" t="s">
        <v>13</v>
      </c>
      <c r="F147" s="76" t="s">
        <v>13</v>
      </c>
      <c r="G147" s="76" t="s">
        <v>13</v>
      </c>
      <c r="H147" s="76" t="s">
        <v>13</v>
      </c>
      <c r="I147" s="75">
        <f>I149+I150</f>
        <v>0</v>
      </c>
      <c r="J147" s="76"/>
    </row>
    <row r="148" spans="1:10" s="72" customFormat="1" ht="12" x14ac:dyDescent="0.25">
      <c r="A148" s="81" t="s">
        <v>4</v>
      </c>
      <c r="B148" s="74"/>
      <c r="C148" s="74"/>
      <c r="D148" s="82"/>
      <c r="E148" s="76"/>
      <c r="F148" s="76"/>
      <c r="G148" s="76"/>
      <c r="H148" s="76"/>
      <c r="I148" s="75"/>
      <c r="J148" s="76"/>
    </row>
    <row r="149" spans="1:10" s="72" customFormat="1" ht="12" x14ac:dyDescent="0.25">
      <c r="A149" s="83" t="s">
        <v>254</v>
      </c>
      <c r="B149" s="74"/>
      <c r="C149" s="74">
        <v>180</v>
      </c>
      <c r="D149" s="82">
        <f>I149</f>
        <v>0</v>
      </c>
      <c r="E149" s="76" t="s">
        <v>13</v>
      </c>
      <c r="F149" s="76" t="s">
        <v>13</v>
      </c>
      <c r="G149" s="76" t="s">
        <v>13</v>
      </c>
      <c r="H149" s="76" t="s">
        <v>13</v>
      </c>
      <c r="I149" s="75"/>
      <c r="J149" s="76"/>
    </row>
    <row r="150" spans="1:10" s="77" customFormat="1" ht="12" x14ac:dyDescent="0.25">
      <c r="A150" s="83" t="s">
        <v>255</v>
      </c>
      <c r="B150" s="74"/>
      <c r="C150" s="74">
        <v>180</v>
      </c>
      <c r="D150" s="82">
        <f>I150</f>
        <v>0</v>
      </c>
      <c r="E150" s="76" t="s">
        <v>13</v>
      </c>
      <c r="F150" s="76" t="s">
        <v>13</v>
      </c>
      <c r="G150" s="76" t="s">
        <v>13</v>
      </c>
      <c r="H150" s="76" t="s">
        <v>13</v>
      </c>
      <c r="I150" s="75"/>
      <c r="J150" s="76"/>
    </row>
    <row r="151" spans="1:10" s="3" customFormat="1" ht="12" x14ac:dyDescent="0.25">
      <c r="A151" s="73" t="s">
        <v>57</v>
      </c>
      <c r="B151" s="74">
        <v>180</v>
      </c>
      <c r="C151" s="74">
        <v>400</v>
      </c>
      <c r="D151" s="75">
        <f>D153+D154+D155+D156</f>
        <v>0</v>
      </c>
      <c r="E151" s="76" t="s">
        <v>13</v>
      </c>
      <c r="F151" s="76" t="s">
        <v>13</v>
      </c>
      <c r="G151" s="76" t="s">
        <v>13</v>
      </c>
      <c r="H151" s="76" t="s">
        <v>13</v>
      </c>
      <c r="I151" s="75">
        <f>I153+I154+I155+I156</f>
        <v>0</v>
      </c>
      <c r="J151" s="76" t="s">
        <v>13</v>
      </c>
    </row>
    <row r="152" spans="1:10" s="3" customFormat="1" ht="12" x14ac:dyDescent="0.25">
      <c r="A152" s="66" t="s">
        <v>4</v>
      </c>
      <c r="B152" s="33"/>
      <c r="C152" s="33"/>
      <c r="D152" s="30"/>
      <c r="E152" s="17"/>
      <c r="F152" s="17"/>
      <c r="G152" s="17"/>
      <c r="H152" s="17"/>
      <c r="I152" s="61"/>
      <c r="J152" s="17"/>
    </row>
    <row r="153" spans="1:10" s="3" customFormat="1" ht="16.5" customHeight="1" x14ac:dyDescent="0.25">
      <c r="A153" s="66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1"/>
      <c r="J153" s="17" t="s">
        <v>13</v>
      </c>
    </row>
    <row r="154" spans="1:10" s="3" customFormat="1" ht="12.75" customHeight="1" x14ac:dyDescent="0.25">
      <c r="A154" s="66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1"/>
      <c r="J154" s="17" t="s">
        <v>13</v>
      </c>
    </row>
    <row r="155" spans="1:10" s="3" customFormat="1" ht="11.25" customHeight="1" x14ac:dyDescent="0.25">
      <c r="A155" s="66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1"/>
      <c r="J155" s="17" t="s">
        <v>13</v>
      </c>
    </row>
    <row r="156" spans="1:10" s="2" customFormat="1" ht="11.45" customHeight="1" x14ac:dyDescent="0.25">
      <c r="A156" s="66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1"/>
      <c r="J156" s="17" t="s">
        <v>13</v>
      </c>
    </row>
    <row r="157" spans="1:10" s="2" customFormat="1" ht="13.9" customHeight="1" x14ac:dyDescent="0.25">
      <c r="A157" s="42" t="s">
        <v>75</v>
      </c>
      <c r="B157" s="43"/>
      <c r="C157" s="44"/>
      <c r="D157" s="63">
        <f t="shared" ref="D157:J157" si="15">D158+D164+D168+D171+D180</f>
        <v>41402776.190000005</v>
      </c>
      <c r="E157" s="63">
        <f t="shared" si="15"/>
        <v>32273317.190000005</v>
      </c>
      <c r="F157" s="63">
        <f t="shared" si="15"/>
        <v>0</v>
      </c>
      <c r="G157" s="63">
        <f t="shared" si="15"/>
        <v>0</v>
      </c>
      <c r="H157" s="63">
        <f t="shared" si="15"/>
        <v>0</v>
      </c>
      <c r="I157" s="63">
        <f t="shared" si="15"/>
        <v>9129459</v>
      </c>
      <c r="J157" s="63">
        <f t="shared" si="15"/>
        <v>0</v>
      </c>
    </row>
    <row r="158" spans="1:10" s="2" customFormat="1" ht="13.9" customHeight="1" x14ac:dyDescent="0.25">
      <c r="A158" s="67" t="s">
        <v>105</v>
      </c>
      <c r="B158" s="33"/>
      <c r="C158" s="33"/>
      <c r="D158" s="61">
        <f t="shared" ref="D158:I158" si="16">D160+D161+D162+D163</f>
        <v>31581238.200000003</v>
      </c>
      <c r="E158" s="61">
        <f t="shared" si="16"/>
        <v>25722238.200000003</v>
      </c>
      <c r="F158" s="61">
        <f t="shared" si="16"/>
        <v>0</v>
      </c>
      <c r="G158" s="61">
        <f t="shared" si="16"/>
        <v>0</v>
      </c>
      <c r="H158" s="61">
        <f t="shared" si="16"/>
        <v>0</v>
      </c>
      <c r="I158" s="61">
        <f t="shared" si="16"/>
        <v>5859000</v>
      </c>
      <c r="J158" s="61">
        <f>K158+L158</f>
        <v>0</v>
      </c>
    </row>
    <row r="159" spans="1:10" s="2" customFormat="1" ht="10.5" customHeight="1" x14ac:dyDescent="0.25">
      <c r="A159" s="67" t="s">
        <v>4</v>
      </c>
      <c r="B159" s="33"/>
      <c r="C159" s="33"/>
      <c r="D159" s="54"/>
      <c r="E159" s="61"/>
      <c r="F159" s="61"/>
      <c r="G159" s="61"/>
      <c r="H159" s="61"/>
      <c r="I159" s="61"/>
      <c r="J159" s="61"/>
    </row>
    <row r="160" spans="1:10" s="2" customFormat="1" ht="21.75" customHeight="1" x14ac:dyDescent="0.25">
      <c r="A160" s="67" t="s">
        <v>45</v>
      </c>
      <c r="B160" s="33">
        <v>210</v>
      </c>
      <c r="C160" s="33">
        <v>111</v>
      </c>
      <c r="D160" s="54">
        <f>E160+F160+G160+H160+I160</f>
        <v>24253293.550000001</v>
      </c>
      <c r="E160" s="61">
        <v>19753293.550000001</v>
      </c>
      <c r="F160" s="61"/>
      <c r="G160" s="61"/>
      <c r="H160" s="61"/>
      <c r="I160" s="61">
        <v>4500000</v>
      </c>
      <c r="J160" s="61"/>
    </row>
    <row r="161" spans="1:10" s="2" customFormat="1" ht="33" customHeight="1" x14ac:dyDescent="0.25">
      <c r="A161" s="67" t="s">
        <v>106</v>
      </c>
      <c r="B161" s="33"/>
      <c r="C161" s="33">
        <v>112</v>
      </c>
      <c r="D161" s="54">
        <f>E161+F161+G161+H161+I161</f>
        <v>3450</v>
      </c>
      <c r="E161" s="61">
        <v>3450</v>
      </c>
      <c r="F161" s="61"/>
      <c r="G161" s="61"/>
      <c r="H161" s="61"/>
      <c r="I161" s="61">
        <v>0</v>
      </c>
      <c r="J161" s="61"/>
    </row>
    <row r="162" spans="1:10" s="2" customFormat="1" ht="35.25" customHeight="1" x14ac:dyDescent="0.25">
      <c r="A162" s="67" t="s">
        <v>107</v>
      </c>
      <c r="B162" s="33"/>
      <c r="C162" s="33">
        <v>119</v>
      </c>
      <c r="D162" s="54">
        <f>E162+F162+G162+H162+I162</f>
        <v>0</v>
      </c>
      <c r="E162" s="61">
        <v>0</v>
      </c>
      <c r="F162" s="61"/>
      <c r="G162" s="61"/>
      <c r="H162" s="61"/>
      <c r="I162" s="61">
        <v>0</v>
      </c>
      <c r="J162" s="61"/>
    </row>
    <row r="163" spans="1:10" s="2" customFormat="1" ht="35.25" customHeight="1" x14ac:dyDescent="0.25">
      <c r="A163" s="67" t="s">
        <v>46</v>
      </c>
      <c r="B163" s="33">
        <v>211</v>
      </c>
      <c r="C163" s="33">
        <v>119</v>
      </c>
      <c r="D163" s="54">
        <f>E163+F163+G163+H163+I163</f>
        <v>7324494.6500000004</v>
      </c>
      <c r="E163" s="61">
        <v>5965494.6500000004</v>
      </c>
      <c r="F163" s="61"/>
      <c r="G163" s="61"/>
      <c r="H163" s="61"/>
      <c r="I163" s="61">
        <v>1359000</v>
      </c>
      <c r="J163" s="61"/>
    </row>
    <row r="164" spans="1:10" s="2" customFormat="1" ht="13.5" customHeight="1" x14ac:dyDescent="0.25">
      <c r="A164" s="67" t="s">
        <v>123</v>
      </c>
      <c r="B164" s="33">
        <v>220</v>
      </c>
      <c r="C164" s="33">
        <v>320</v>
      </c>
      <c r="D164" s="61">
        <f>E164+F164+G164+H164+I164</f>
        <v>0</v>
      </c>
      <c r="E164" s="61">
        <f t="shared" ref="E164:J164" si="17">E166+E167</f>
        <v>0</v>
      </c>
      <c r="F164" s="61">
        <f t="shared" si="17"/>
        <v>0</v>
      </c>
      <c r="G164" s="61">
        <f t="shared" si="17"/>
        <v>0</v>
      </c>
      <c r="H164" s="61">
        <f t="shared" si="17"/>
        <v>0</v>
      </c>
      <c r="I164" s="61">
        <f t="shared" si="17"/>
        <v>0</v>
      </c>
      <c r="J164" s="61">
        <f t="shared" si="17"/>
        <v>0</v>
      </c>
    </row>
    <row r="165" spans="1:10" s="2" customFormat="1" ht="15.75" customHeight="1" x14ac:dyDescent="0.25">
      <c r="A165" s="67" t="s">
        <v>3</v>
      </c>
      <c r="B165" s="33"/>
      <c r="C165" s="33"/>
      <c r="D165" s="54"/>
      <c r="E165" s="61"/>
      <c r="F165" s="61"/>
      <c r="G165" s="61"/>
      <c r="H165" s="61"/>
      <c r="I165" s="61"/>
      <c r="J165" s="61"/>
    </row>
    <row r="166" spans="1:10" s="2" customFormat="1" ht="15" customHeight="1" x14ac:dyDescent="0.25">
      <c r="A166" s="68" t="s">
        <v>18</v>
      </c>
      <c r="B166" s="36"/>
      <c r="C166" s="37">
        <v>321</v>
      </c>
      <c r="D166" s="54">
        <f>E166+F166+G166+H166+I166</f>
        <v>0</v>
      </c>
      <c r="E166" s="61"/>
      <c r="F166" s="61"/>
      <c r="G166" s="61"/>
      <c r="H166" s="61"/>
      <c r="I166" s="61"/>
      <c r="J166" s="61"/>
    </row>
    <row r="167" spans="1:10" s="2" customFormat="1" ht="27" customHeight="1" x14ac:dyDescent="0.25">
      <c r="A167" s="66" t="s">
        <v>69</v>
      </c>
      <c r="B167" s="33"/>
      <c r="C167" s="33">
        <v>323</v>
      </c>
      <c r="D167" s="54">
        <f>E167+F167+G167+H167+I167</f>
        <v>0</v>
      </c>
      <c r="E167" s="61"/>
      <c r="F167" s="61"/>
      <c r="G167" s="61"/>
      <c r="H167" s="61"/>
      <c r="I167" s="61"/>
      <c r="J167" s="61"/>
    </row>
    <row r="168" spans="1:10" s="2" customFormat="1" ht="14.25" customHeight="1" x14ac:dyDescent="0.25">
      <c r="A168" s="66" t="s">
        <v>108</v>
      </c>
      <c r="B168" s="33"/>
      <c r="C168" s="33">
        <v>830</v>
      </c>
      <c r="D168" s="54">
        <f>E168+F168+G168+H168+I168</f>
        <v>0</v>
      </c>
      <c r="E168" s="61">
        <f t="shared" ref="E168:J168" si="18">E170</f>
        <v>0</v>
      </c>
      <c r="F168" s="61">
        <f t="shared" si="18"/>
        <v>0</v>
      </c>
      <c r="G168" s="61">
        <f t="shared" si="18"/>
        <v>0</v>
      </c>
      <c r="H168" s="61">
        <f t="shared" si="18"/>
        <v>0</v>
      </c>
      <c r="I168" s="61">
        <f t="shared" si="18"/>
        <v>0</v>
      </c>
      <c r="J168" s="61">
        <f t="shared" si="18"/>
        <v>0</v>
      </c>
    </row>
    <row r="169" spans="1:10" s="2" customFormat="1" ht="15" customHeight="1" x14ac:dyDescent="0.25">
      <c r="A169" s="67" t="s">
        <v>3</v>
      </c>
      <c r="B169" s="33"/>
      <c r="C169" s="33"/>
      <c r="D169" s="54"/>
      <c r="E169" s="61"/>
      <c r="F169" s="61"/>
      <c r="G169" s="61"/>
      <c r="H169" s="61"/>
      <c r="I169" s="61"/>
      <c r="J169" s="61"/>
    </row>
    <row r="170" spans="1:10" s="2" customFormat="1" ht="16.5" customHeight="1" x14ac:dyDescent="0.25">
      <c r="A170" s="66" t="s">
        <v>109</v>
      </c>
      <c r="B170" s="33"/>
      <c r="C170" s="33">
        <v>831</v>
      </c>
      <c r="D170" s="54">
        <f>E170+F170+G170+H170+I170</f>
        <v>0</v>
      </c>
      <c r="E170" s="61"/>
      <c r="F170" s="61"/>
      <c r="G170" s="61"/>
      <c r="H170" s="61"/>
      <c r="I170" s="61"/>
      <c r="J170" s="61"/>
    </row>
    <row r="171" spans="1:10" s="2" customFormat="1" ht="14.25" customHeight="1" x14ac:dyDescent="0.25">
      <c r="A171" s="67" t="s">
        <v>52</v>
      </c>
      <c r="B171" s="33">
        <v>230</v>
      </c>
      <c r="C171" s="33">
        <v>850</v>
      </c>
      <c r="D171" s="54">
        <f>E171+F171+G171+H171+I171</f>
        <v>608657</v>
      </c>
      <c r="E171" s="54">
        <f>E173+E177+E178</f>
        <v>608657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1">
        <f>J175+J176+J177+J178</f>
        <v>0</v>
      </c>
    </row>
    <row r="172" spans="1:10" s="78" customFormat="1" ht="12.75" customHeight="1" x14ac:dyDescent="0.25">
      <c r="A172" s="67" t="s">
        <v>3</v>
      </c>
      <c r="B172" s="33"/>
      <c r="C172" s="33"/>
      <c r="D172" s="54"/>
      <c r="E172" s="61"/>
      <c r="F172" s="61"/>
      <c r="G172" s="61"/>
      <c r="H172" s="61"/>
      <c r="I172" s="61"/>
      <c r="J172" s="61"/>
    </row>
    <row r="173" spans="1:10" s="2" customFormat="1" ht="16.5" customHeight="1" x14ac:dyDescent="0.25">
      <c r="A173" s="84" t="s">
        <v>252</v>
      </c>
      <c r="B173" s="85"/>
      <c r="C173" s="80">
        <v>851</v>
      </c>
      <c r="D173" s="82">
        <f t="shared" ref="D173:J173" si="19">D175+D176</f>
        <v>601057</v>
      </c>
      <c r="E173" s="82">
        <f t="shared" si="19"/>
        <v>601057</v>
      </c>
      <c r="F173" s="82">
        <f t="shared" si="19"/>
        <v>0</v>
      </c>
      <c r="G173" s="82">
        <f t="shared" si="19"/>
        <v>0</v>
      </c>
      <c r="H173" s="82">
        <f t="shared" si="19"/>
        <v>0</v>
      </c>
      <c r="I173" s="82">
        <f t="shared" si="19"/>
        <v>0</v>
      </c>
      <c r="J173" s="82">
        <f t="shared" si="19"/>
        <v>0</v>
      </c>
    </row>
    <row r="174" spans="1:10" s="2" customFormat="1" ht="15.75" customHeight="1" x14ac:dyDescent="0.25">
      <c r="A174" s="67" t="s">
        <v>3</v>
      </c>
      <c r="B174" s="33"/>
      <c r="C174" s="33"/>
      <c r="D174" s="54"/>
      <c r="E174" s="61"/>
      <c r="F174" s="61"/>
      <c r="G174" s="61"/>
      <c r="H174" s="61"/>
      <c r="I174" s="61"/>
      <c r="J174" s="61"/>
    </row>
    <row r="175" spans="1:10" s="2" customFormat="1" ht="14.25" customHeight="1" x14ac:dyDescent="0.25">
      <c r="A175" s="67" t="s">
        <v>55</v>
      </c>
      <c r="B175" s="33"/>
      <c r="C175" s="33">
        <v>851</v>
      </c>
      <c r="D175" s="54">
        <f>E175+F175+G175+H175+I175</f>
        <v>601057</v>
      </c>
      <c r="E175" s="61">
        <v>601057</v>
      </c>
      <c r="F175" s="61"/>
      <c r="G175" s="61"/>
      <c r="H175" s="61"/>
      <c r="I175" s="61"/>
      <c r="J175" s="61"/>
    </row>
    <row r="176" spans="1:10" s="2" customFormat="1" ht="12.75" x14ac:dyDescent="0.25">
      <c r="A176" s="67" t="s">
        <v>56</v>
      </c>
      <c r="B176" s="33"/>
      <c r="C176" s="33">
        <v>851</v>
      </c>
      <c r="D176" s="54">
        <f>E176+F176+G176+H176+I176</f>
        <v>0</v>
      </c>
      <c r="E176" s="61">
        <v>0</v>
      </c>
      <c r="F176" s="61"/>
      <c r="G176" s="61"/>
      <c r="H176" s="61"/>
      <c r="I176" s="61"/>
      <c r="J176" s="61"/>
    </row>
    <row r="177" spans="1:10" s="2" customFormat="1" ht="15" customHeight="1" x14ac:dyDescent="0.25">
      <c r="A177" s="67" t="s">
        <v>59</v>
      </c>
      <c r="B177" s="33"/>
      <c r="C177" s="33">
        <v>852</v>
      </c>
      <c r="D177" s="54">
        <f>E177+F177+G177+H177+I177</f>
        <v>7600</v>
      </c>
      <c r="E177" s="61">
        <v>7600</v>
      </c>
      <c r="F177" s="61"/>
      <c r="G177" s="61"/>
      <c r="H177" s="61"/>
      <c r="I177" s="61"/>
      <c r="J177" s="61"/>
    </row>
    <row r="178" spans="1:10" s="2" customFormat="1" ht="17.45" customHeight="1" x14ac:dyDescent="0.25">
      <c r="A178" s="67" t="s">
        <v>110</v>
      </c>
      <c r="B178" s="33"/>
      <c r="C178" s="33">
        <v>853</v>
      </c>
      <c r="D178" s="54">
        <f>E178+F178+G178+H178+I178</f>
        <v>0</v>
      </c>
      <c r="E178" s="61">
        <v>0</v>
      </c>
      <c r="F178" s="61"/>
      <c r="G178" s="61"/>
      <c r="H178" s="61"/>
      <c r="I178" s="61"/>
      <c r="J178" s="61"/>
    </row>
    <row r="179" spans="1:10" s="2" customFormat="1" ht="12" customHeight="1" x14ac:dyDescent="0.25">
      <c r="A179" s="67" t="s">
        <v>111</v>
      </c>
      <c r="B179" s="80">
        <v>240</v>
      </c>
      <c r="C179" s="33"/>
      <c r="D179" s="54"/>
      <c r="E179" s="61"/>
      <c r="F179" s="61"/>
      <c r="G179" s="61"/>
      <c r="H179" s="61"/>
      <c r="I179" s="61"/>
      <c r="J179" s="61"/>
    </row>
    <row r="180" spans="1:10" s="2" customFormat="1" ht="37.5" customHeight="1" x14ac:dyDescent="0.25">
      <c r="A180" s="67" t="s">
        <v>124</v>
      </c>
      <c r="B180" s="33"/>
      <c r="C180" s="33">
        <v>240</v>
      </c>
      <c r="D180" s="88">
        <f t="shared" ref="D180:J180" si="20">D181+D182</f>
        <v>9212880.9900000002</v>
      </c>
      <c r="E180" s="61">
        <f t="shared" si="20"/>
        <v>5942421.9900000002</v>
      </c>
      <c r="F180" s="61">
        <f t="shared" si="20"/>
        <v>0</v>
      </c>
      <c r="G180" s="61">
        <f t="shared" si="20"/>
        <v>0</v>
      </c>
      <c r="H180" s="61">
        <f t="shared" si="20"/>
        <v>0</v>
      </c>
      <c r="I180" s="61">
        <f t="shared" si="20"/>
        <v>3270459</v>
      </c>
      <c r="J180" s="61">
        <f t="shared" si="20"/>
        <v>0</v>
      </c>
    </row>
    <row r="181" spans="1:10" s="2" customFormat="1" ht="25.9" customHeight="1" x14ac:dyDescent="0.25">
      <c r="A181" s="67" t="s">
        <v>112</v>
      </c>
      <c r="B181" s="33">
        <v>250</v>
      </c>
      <c r="C181" s="33"/>
      <c r="D181" s="54">
        <f>E181+F181+G181+H181+I181</f>
        <v>0</v>
      </c>
      <c r="E181" s="61"/>
      <c r="F181" s="61"/>
      <c r="G181" s="61"/>
      <c r="H181" s="61"/>
      <c r="I181" s="61"/>
      <c r="J181" s="61"/>
    </row>
    <row r="182" spans="1:10" s="2" customFormat="1" ht="22.5" customHeight="1" x14ac:dyDescent="0.25">
      <c r="A182" s="67" t="s">
        <v>113</v>
      </c>
      <c r="B182" s="80">
        <v>260</v>
      </c>
      <c r="C182" s="33"/>
      <c r="D182" s="87">
        <f>D184+D193</f>
        <v>9212880.9900000002</v>
      </c>
      <c r="E182" s="54">
        <f>E184+E193</f>
        <v>5942421.9900000002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3270459</v>
      </c>
      <c r="J182" s="54">
        <f>J184+J193</f>
        <v>0</v>
      </c>
    </row>
    <row r="183" spans="1:10" s="2" customFormat="1" ht="11.25" customHeight="1" x14ac:dyDescent="0.25">
      <c r="A183" s="67" t="s">
        <v>3</v>
      </c>
      <c r="B183" s="33"/>
      <c r="C183" s="33"/>
      <c r="D183" s="54"/>
      <c r="E183" s="61"/>
      <c r="F183" s="61"/>
      <c r="G183" s="61"/>
      <c r="H183" s="61"/>
      <c r="I183" s="61"/>
      <c r="J183" s="61"/>
    </row>
    <row r="184" spans="1:10" s="2" customFormat="1" ht="33.75" customHeight="1" x14ac:dyDescent="0.25">
      <c r="A184" s="67" t="s">
        <v>125</v>
      </c>
      <c r="B184" s="33"/>
      <c r="C184" s="33">
        <v>243</v>
      </c>
      <c r="D184" s="54">
        <f>D186+D187+D188+D189+D190+D191+D192</f>
        <v>0</v>
      </c>
      <c r="E184" s="61">
        <f>E186+E187+E188+E189+E190+E191+E192</f>
        <v>0</v>
      </c>
      <c r="F184" s="61">
        <f>F186+F187+F188+F189+F190+F191+F192</f>
        <v>0</v>
      </c>
      <c r="G184" s="61">
        <f>G186+G187+G188+G189+G190+G191+G192</f>
        <v>0</v>
      </c>
      <c r="H184" s="61">
        <f>H185+H186+H187+H188+H189+H190+H191</f>
        <v>0</v>
      </c>
      <c r="I184" s="17" t="s">
        <v>13</v>
      </c>
      <c r="J184" s="61">
        <f>J185+J186+J187+J188+J189+J190+J191</f>
        <v>0</v>
      </c>
    </row>
    <row r="185" spans="1:10" s="2" customFormat="1" ht="12.75" customHeight="1" x14ac:dyDescent="0.25">
      <c r="A185" s="67" t="s">
        <v>3</v>
      </c>
      <c r="B185" s="33"/>
      <c r="C185" s="33"/>
      <c r="D185" s="54"/>
      <c r="E185" s="61"/>
      <c r="F185" s="61"/>
      <c r="G185" s="61"/>
      <c r="H185" s="61"/>
      <c r="I185" s="61"/>
      <c r="J185" s="61"/>
    </row>
    <row r="186" spans="1:10" s="2" customFormat="1" ht="25.5" customHeight="1" x14ac:dyDescent="0.25">
      <c r="A186" s="67" t="s">
        <v>48</v>
      </c>
      <c r="B186" s="33"/>
      <c r="C186" s="33">
        <v>243</v>
      </c>
      <c r="D186" s="54">
        <f t="shared" ref="D186:D192" si="21">E186+F186+G186+H186</f>
        <v>0</v>
      </c>
      <c r="E186" s="61"/>
      <c r="F186" s="61"/>
      <c r="G186" s="61"/>
      <c r="H186" s="61"/>
      <c r="I186" s="17" t="s">
        <v>13</v>
      </c>
      <c r="J186" s="61"/>
    </row>
    <row r="187" spans="1:10" s="2" customFormat="1" ht="25.15" customHeight="1" x14ac:dyDescent="0.25">
      <c r="A187" s="67" t="s">
        <v>50</v>
      </c>
      <c r="B187" s="33"/>
      <c r="C187" s="33">
        <v>243</v>
      </c>
      <c r="D187" s="54">
        <f t="shared" si="21"/>
        <v>0</v>
      </c>
      <c r="E187" s="61"/>
      <c r="F187" s="61"/>
      <c r="G187" s="61"/>
      <c r="H187" s="61"/>
      <c r="I187" s="17" t="s">
        <v>13</v>
      </c>
      <c r="J187" s="61"/>
    </row>
    <row r="188" spans="1:10" s="2" customFormat="1" ht="27.75" customHeight="1" x14ac:dyDescent="0.25">
      <c r="A188" s="67" t="s">
        <v>114</v>
      </c>
      <c r="B188" s="33"/>
      <c r="C188" s="33">
        <v>243</v>
      </c>
      <c r="D188" s="54">
        <f t="shared" si="21"/>
        <v>0</v>
      </c>
      <c r="E188" s="61"/>
      <c r="F188" s="61"/>
      <c r="G188" s="61"/>
      <c r="H188" s="61"/>
      <c r="I188" s="17" t="s">
        <v>13</v>
      </c>
      <c r="J188" s="61"/>
    </row>
    <row r="189" spans="1:10" s="2" customFormat="1" ht="22.5" customHeight="1" x14ac:dyDescent="0.25">
      <c r="A189" s="67" t="s">
        <v>51</v>
      </c>
      <c r="B189" s="33"/>
      <c r="C189" s="33">
        <v>243</v>
      </c>
      <c r="D189" s="54">
        <f t="shared" si="21"/>
        <v>0</v>
      </c>
      <c r="E189" s="61"/>
      <c r="F189" s="61"/>
      <c r="G189" s="61"/>
      <c r="H189" s="61"/>
      <c r="I189" s="17" t="s">
        <v>13</v>
      </c>
      <c r="J189" s="61"/>
    </row>
    <row r="190" spans="1:10" s="2" customFormat="1" ht="38.25" customHeight="1" x14ac:dyDescent="0.25">
      <c r="A190" s="67" t="s">
        <v>54</v>
      </c>
      <c r="B190" s="33"/>
      <c r="C190" s="33">
        <v>243</v>
      </c>
      <c r="D190" s="54">
        <f t="shared" si="21"/>
        <v>0</v>
      </c>
      <c r="E190" s="61"/>
      <c r="F190" s="61"/>
      <c r="G190" s="61"/>
      <c r="H190" s="61"/>
      <c r="I190" s="17" t="s">
        <v>13</v>
      </c>
      <c r="J190" s="61"/>
    </row>
    <row r="191" spans="1:10" s="2" customFormat="1" ht="26.25" customHeight="1" x14ac:dyDescent="0.25">
      <c r="A191" s="67" t="s">
        <v>53</v>
      </c>
      <c r="B191" s="33"/>
      <c r="C191" s="33">
        <v>243</v>
      </c>
      <c r="D191" s="54">
        <f t="shared" si="21"/>
        <v>0</v>
      </c>
      <c r="E191" s="61"/>
      <c r="F191" s="61"/>
      <c r="G191" s="61"/>
      <c r="H191" s="61"/>
      <c r="I191" s="17" t="s">
        <v>13</v>
      </c>
      <c r="J191" s="61"/>
    </row>
    <row r="192" spans="1:10" s="2" customFormat="1" ht="25.5" customHeight="1" x14ac:dyDescent="0.25">
      <c r="A192" s="67" t="s">
        <v>58</v>
      </c>
      <c r="B192" s="33"/>
      <c r="C192" s="33">
        <v>243</v>
      </c>
      <c r="D192" s="54">
        <f t="shared" si="21"/>
        <v>0</v>
      </c>
      <c r="E192" s="61"/>
      <c r="F192" s="61"/>
      <c r="G192" s="61"/>
      <c r="H192" s="61"/>
      <c r="I192" s="17" t="s">
        <v>13</v>
      </c>
      <c r="J192" s="61"/>
    </row>
    <row r="193" spans="1:10" s="2" customFormat="1" ht="15" customHeight="1" x14ac:dyDescent="0.25">
      <c r="A193" s="66" t="s">
        <v>126</v>
      </c>
      <c r="B193" s="33"/>
      <c r="C193" s="33">
        <v>244</v>
      </c>
      <c r="D193" s="61">
        <f>D195+D196+D197+D203+D204+D205+D206+D207+D208+D209</f>
        <v>9212880.9900000002</v>
      </c>
      <c r="E193" s="61">
        <f t="shared" ref="E193:J193" si="22">E195+E196+E197+E203+E204+E205+E206+E207+E208+E209</f>
        <v>5942421.9900000002</v>
      </c>
      <c r="F193" s="61">
        <f t="shared" si="22"/>
        <v>0</v>
      </c>
      <c r="G193" s="61">
        <f t="shared" si="22"/>
        <v>0</v>
      </c>
      <c r="H193" s="61">
        <f t="shared" si="22"/>
        <v>0</v>
      </c>
      <c r="I193" s="61">
        <f t="shared" si="22"/>
        <v>3270459</v>
      </c>
      <c r="J193" s="61">
        <f t="shared" si="22"/>
        <v>0</v>
      </c>
    </row>
    <row r="194" spans="1:10" s="2" customFormat="1" ht="13.5" customHeight="1" x14ac:dyDescent="0.25">
      <c r="A194" s="66" t="s">
        <v>3</v>
      </c>
      <c r="B194" s="33"/>
      <c r="C194" s="33"/>
      <c r="D194" s="54"/>
      <c r="E194" s="61"/>
      <c r="F194" s="61"/>
      <c r="G194" s="61"/>
      <c r="H194" s="61"/>
      <c r="I194" s="61"/>
      <c r="J194" s="61"/>
    </row>
    <row r="195" spans="1:10" s="2" customFormat="1" ht="29.25" customHeight="1" x14ac:dyDescent="0.25">
      <c r="A195" s="67" t="s">
        <v>47</v>
      </c>
      <c r="B195" s="33"/>
      <c r="C195" s="33">
        <v>244</v>
      </c>
      <c r="D195" s="54">
        <f>E195+F195+G195+H195+I195</f>
        <v>124362</v>
      </c>
      <c r="E195" s="61">
        <v>112362</v>
      </c>
      <c r="F195" s="61"/>
      <c r="G195" s="61"/>
      <c r="H195" s="61"/>
      <c r="I195" s="61">
        <v>12000</v>
      </c>
      <c r="J195" s="61"/>
    </row>
    <row r="196" spans="1:10" s="2" customFormat="1" ht="24.75" customHeight="1" x14ac:dyDescent="0.25">
      <c r="A196" s="67" t="s">
        <v>48</v>
      </c>
      <c r="B196" s="33"/>
      <c r="C196" s="33">
        <v>244</v>
      </c>
      <c r="D196" s="54">
        <f>E196+F196+G196+H196+I196</f>
        <v>180000</v>
      </c>
      <c r="E196" s="61">
        <v>80000</v>
      </c>
      <c r="F196" s="61"/>
      <c r="G196" s="61"/>
      <c r="H196" s="61"/>
      <c r="I196" s="61">
        <v>100000</v>
      </c>
      <c r="J196" s="61"/>
    </row>
    <row r="197" spans="1:10" s="2" customFormat="1" ht="25.5" customHeight="1" x14ac:dyDescent="0.25">
      <c r="A197" s="67" t="s">
        <v>127</v>
      </c>
      <c r="B197" s="33"/>
      <c r="C197" s="33">
        <v>244</v>
      </c>
      <c r="D197" s="54">
        <f>E197+F197+G197+H197+I197</f>
        <v>2058910.76</v>
      </c>
      <c r="E197" s="61">
        <f>E199+E200+E201+E202</f>
        <v>1208910.76</v>
      </c>
      <c r="F197" s="61">
        <f>F199+F200+F201+F202</f>
        <v>0</v>
      </c>
      <c r="G197" s="61">
        <f>G199+G200+G201+G202</f>
        <v>0</v>
      </c>
      <c r="H197" s="61">
        <f>H199+H200+H201+H202</f>
        <v>0</v>
      </c>
      <c r="I197" s="61">
        <f>I198+I199+I200+I201+I202</f>
        <v>850000</v>
      </c>
      <c r="J197" s="61">
        <f>J198+J199+J200+J201+J202</f>
        <v>0</v>
      </c>
    </row>
    <row r="198" spans="1:10" s="2" customFormat="1" ht="15" customHeight="1" x14ac:dyDescent="0.25">
      <c r="A198" s="67" t="s">
        <v>4</v>
      </c>
      <c r="B198" s="33"/>
      <c r="C198" s="33"/>
      <c r="D198" s="54"/>
      <c r="E198" s="61"/>
      <c r="F198" s="61"/>
      <c r="G198" s="61"/>
      <c r="H198" s="61"/>
      <c r="I198" s="61"/>
      <c r="J198" s="61"/>
    </row>
    <row r="199" spans="1:10" s="2" customFormat="1" ht="14.25" customHeight="1" x14ac:dyDescent="0.25">
      <c r="A199" s="67" t="s">
        <v>14</v>
      </c>
      <c r="B199" s="33"/>
      <c r="C199" s="33"/>
      <c r="D199" s="54">
        <f t="shared" ref="D199:D219" si="23">E199+F199+G199+H199+I199</f>
        <v>1280015.8900000001</v>
      </c>
      <c r="E199" s="61">
        <v>830015.89</v>
      </c>
      <c r="F199" s="61"/>
      <c r="G199" s="61"/>
      <c r="H199" s="61"/>
      <c r="I199" s="61">
        <v>450000</v>
      </c>
      <c r="J199" s="61"/>
    </row>
    <row r="200" spans="1:10" s="2" customFormat="1" ht="15" customHeight="1" x14ac:dyDescent="0.25">
      <c r="A200" s="67" t="s">
        <v>15</v>
      </c>
      <c r="B200" s="33"/>
      <c r="C200" s="33"/>
      <c r="D200" s="54">
        <f t="shared" si="23"/>
        <v>0</v>
      </c>
      <c r="E200" s="61">
        <v>0</v>
      </c>
      <c r="F200" s="61"/>
      <c r="G200" s="61"/>
      <c r="H200" s="61"/>
      <c r="I200" s="61">
        <v>0</v>
      </c>
      <c r="J200" s="61"/>
    </row>
    <row r="201" spans="1:10" s="2" customFormat="1" ht="17.25" customHeight="1" x14ac:dyDescent="0.25">
      <c r="A201" s="67" t="s">
        <v>16</v>
      </c>
      <c r="B201" s="33"/>
      <c r="C201" s="33"/>
      <c r="D201" s="54">
        <f t="shared" si="23"/>
        <v>587284.55000000005</v>
      </c>
      <c r="E201" s="61">
        <v>287284.55</v>
      </c>
      <c r="F201" s="61"/>
      <c r="G201" s="61"/>
      <c r="H201" s="61"/>
      <c r="I201" s="61">
        <v>300000</v>
      </c>
      <c r="J201" s="61"/>
    </row>
    <row r="202" spans="1:10" s="2" customFormat="1" ht="15" customHeight="1" x14ac:dyDescent="0.25">
      <c r="A202" s="67" t="s">
        <v>17</v>
      </c>
      <c r="B202" s="33"/>
      <c r="C202" s="33"/>
      <c r="D202" s="54">
        <f t="shared" si="23"/>
        <v>191610.32</v>
      </c>
      <c r="E202" s="61">
        <v>91610.32</v>
      </c>
      <c r="F202" s="61"/>
      <c r="G202" s="61"/>
      <c r="H202" s="61"/>
      <c r="I202" s="61">
        <v>100000</v>
      </c>
      <c r="J202" s="61"/>
    </row>
    <row r="203" spans="1:10" s="2" customFormat="1" ht="21" customHeight="1" x14ac:dyDescent="0.25">
      <c r="A203" s="67" t="s">
        <v>49</v>
      </c>
      <c r="B203" s="33"/>
      <c r="C203" s="33">
        <v>244</v>
      </c>
      <c r="D203" s="54">
        <f t="shared" si="23"/>
        <v>0</v>
      </c>
      <c r="E203" s="61">
        <v>0</v>
      </c>
      <c r="F203" s="61"/>
      <c r="G203" s="61"/>
      <c r="H203" s="61"/>
      <c r="I203" s="61">
        <v>0</v>
      </c>
      <c r="J203" s="61"/>
    </row>
    <row r="204" spans="1:10" s="2" customFormat="1" ht="27.75" customHeight="1" x14ac:dyDescent="0.25">
      <c r="A204" s="67" t="s">
        <v>50</v>
      </c>
      <c r="B204" s="33"/>
      <c r="C204" s="33">
        <v>244</v>
      </c>
      <c r="D204" s="54">
        <f t="shared" si="23"/>
        <v>2273595.23</v>
      </c>
      <c r="E204" s="61">
        <v>1973595.23</v>
      </c>
      <c r="F204" s="61"/>
      <c r="G204" s="61"/>
      <c r="H204" s="61"/>
      <c r="I204" s="61">
        <v>300000</v>
      </c>
      <c r="J204" s="61"/>
    </row>
    <row r="205" spans="1:10" s="2" customFormat="1" ht="24.75" customHeight="1" x14ac:dyDescent="0.25">
      <c r="A205" s="67" t="s">
        <v>114</v>
      </c>
      <c r="B205" s="33"/>
      <c r="C205" s="33">
        <v>244</v>
      </c>
      <c r="D205" s="54">
        <f t="shared" si="23"/>
        <v>2556013</v>
      </c>
      <c r="E205" s="61">
        <v>1447554</v>
      </c>
      <c r="F205" s="61"/>
      <c r="G205" s="61"/>
      <c r="H205" s="61"/>
      <c r="I205" s="61">
        <v>1108459</v>
      </c>
      <c r="J205" s="61"/>
    </row>
    <row r="206" spans="1:10" s="2" customFormat="1" ht="24.75" customHeight="1" x14ac:dyDescent="0.25">
      <c r="A206" s="67" t="s">
        <v>51</v>
      </c>
      <c r="B206" s="33"/>
      <c r="C206" s="33">
        <v>244</v>
      </c>
      <c r="D206" s="54">
        <f t="shared" si="23"/>
        <v>800000</v>
      </c>
      <c r="E206" s="61">
        <v>500000</v>
      </c>
      <c r="F206" s="61"/>
      <c r="G206" s="61"/>
      <c r="H206" s="61"/>
      <c r="I206" s="61">
        <v>300000</v>
      </c>
      <c r="J206" s="61"/>
    </row>
    <row r="207" spans="1:10" s="2" customFormat="1" ht="35.25" customHeight="1" x14ac:dyDescent="0.25">
      <c r="A207" s="67" t="s">
        <v>54</v>
      </c>
      <c r="B207" s="33"/>
      <c r="C207" s="33">
        <v>244</v>
      </c>
      <c r="D207" s="54">
        <f t="shared" si="23"/>
        <v>0</v>
      </c>
      <c r="E207" s="61">
        <v>0</v>
      </c>
      <c r="F207" s="61"/>
      <c r="G207" s="61"/>
      <c r="H207" s="61"/>
      <c r="I207" s="61">
        <v>0</v>
      </c>
      <c r="J207" s="61"/>
    </row>
    <row r="208" spans="1:10" s="2" customFormat="1" ht="22.5" customHeight="1" x14ac:dyDescent="0.25">
      <c r="A208" s="67" t="s">
        <v>53</v>
      </c>
      <c r="B208" s="33"/>
      <c r="C208" s="33">
        <v>244</v>
      </c>
      <c r="D208" s="54">
        <f t="shared" si="23"/>
        <v>1020000</v>
      </c>
      <c r="E208" s="61">
        <v>620000</v>
      </c>
      <c r="F208" s="61"/>
      <c r="G208" s="61"/>
      <c r="H208" s="61"/>
      <c r="I208" s="61">
        <v>400000</v>
      </c>
      <c r="J208" s="61"/>
    </row>
    <row r="209" spans="1:10" s="2" customFormat="1" ht="17.25" customHeight="1" x14ac:dyDescent="0.25">
      <c r="A209" s="67" t="s">
        <v>58</v>
      </c>
      <c r="B209" s="33"/>
      <c r="C209" s="33">
        <v>244</v>
      </c>
      <c r="D209" s="54">
        <f t="shared" si="23"/>
        <v>200000</v>
      </c>
      <c r="E209" s="61">
        <v>0</v>
      </c>
      <c r="F209" s="61"/>
      <c r="G209" s="61"/>
      <c r="H209" s="61"/>
      <c r="I209" s="61">
        <v>200000</v>
      </c>
      <c r="J209" s="61"/>
    </row>
    <row r="210" spans="1:10" s="2" customFormat="1" ht="14.25" customHeight="1" x14ac:dyDescent="0.25">
      <c r="A210" s="66" t="s">
        <v>115</v>
      </c>
      <c r="B210" s="33">
        <v>300</v>
      </c>
      <c r="C210" s="33" t="s">
        <v>13</v>
      </c>
      <c r="D210" s="54">
        <f t="shared" si="23"/>
        <v>0</v>
      </c>
      <c r="E210" s="61">
        <f t="shared" ref="E210:J210" si="24">E212+E213</f>
        <v>0</v>
      </c>
      <c r="F210" s="61">
        <f t="shared" si="24"/>
        <v>0</v>
      </c>
      <c r="G210" s="61">
        <f t="shared" si="24"/>
        <v>0</v>
      </c>
      <c r="H210" s="61">
        <f t="shared" si="24"/>
        <v>0</v>
      </c>
      <c r="I210" s="61">
        <f t="shared" si="24"/>
        <v>0</v>
      </c>
      <c r="J210" s="61">
        <f t="shared" si="24"/>
        <v>0</v>
      </c>
    </row>
    <row r="211" spans="1:10" s="2" customFormat="1" ht="15" customHeight="1" x14ac:dyDescent="0.25">
      <c r="A211" s="66" t="s">
        <v>3</v>
      </c>
      <c r="B211" s="33"/>
      <c r="C211" s="31"/>
      <c r="D211" s="54">
        <f t="shared" si="23"/>
        <v>0</v>
      </c>
      <c r="E211" s="61"/>
      <c r="F211" s="61"/>
      <c r="G211" s="61"/>
      <c r="H211" s="61"/>
      <c r="I211" s="61"/>
      <c r="J211" s="61"/>
    </row>
    <row r="212" spans="1:10" ht="15" customHeight="1" x14ac:dyDescent="0.25">
      <c r="A212" s="66" t="s">
        <v>116</v>
      </c>
      <c r="B212" s="36">
        <v>310</v>
      </c>
      <c r="C212" s="45"/>
      <c r="D212" s="54">
        <f t="shared" si="23"/>
        <v>0</v>
      </c>
      <c r="E212" s="61"/>
      <c r="F212" s="61"/>
      <c r="G212" s="61"/>
      <c r="H212" s="61"/>
      <c r="I212" s="61"/>
      <c r="J212" s="61"/>
    </row>
    <row r="213" spans="1:10" ht="17.25" customHeight="1" x14ac:dyDescent="0.25">
      <c r="A213" s="66" t="s">
        <v>117</v>
      </c>
      <c r="B213" s="33">
        <v>320</v>
      </c>
      <c r="C213" s="33"/>
      <c r="D213" s="54">
        <f t="shared" si="23"/>
        <v>0</v>
      </c>
      <c r="E213" s="61"/>
      <c r="F213" s="61"/>
      <c r="G213" s="61"/>
      <c r="H213" s="61"/>
      <c r="I213" s="61"/>
      <c r="J213" s="61"/>
    </row>
    <row r="214" spans="1:10" ht="14.25" customHeight="1" x14ac:dyDescent="0.25">
      <c r="A214" s="66" t="s">
        <v>118</v>
      </c>
      <c r="B214" s="33">
        <v>400</v>
      </c>
      <c r="C214" s="33"/>
      <c r="D214" s="54">
        <f t="shared" si="23"/>
        <v>0</v>
      </c>
      <c r="E214" s="61">
        <f t="shared" ref="E214:J214" si="25">E216+E217</f>
        <v>0</v>
      </c>
      <c r="F214" s="61">
        <f t="shared" si="25"/>
        <v>0</v>
      </c>
      <c r="G214" s="61">
        <f t="shared" si="25"/>
        <v>0</v>
      </c>
      <c r="H214" s="61">
        <f t="shared" si="25"/>
        <v>0</v>
      </c>
      <c r="I214" s="61">
        <f t="shared" si="25"/>
        <v>0</v>
      </c>
      <c r="J214" s="61">
        <f t="shared" si="25"/>
        <v>0</v>
      </c>
    </row>
    <row r="215" spans="1:10" ht="15.75" customHeight="1" x14ac:dyDescent="0.25">
      <c r="A215" s="66" t="s">
        <v>3</v>
      </c>
      <c r="B215" s="33"/>
      <c r="C215" s="31"/>
      <c r="D215" s="54">
        <f t="shared" si="23"/>
        <v>0</v>
      </c>
      <c r="E215" s="61"/>
      <c r="F215" s="61"/>
      <c r="G215" s="61"/>
      <c r="H215" s="61"/>
      <c r="I215" s="61"/>
      <c r="J215" s="61"/>
    </row>
    <row r="216" spans="1:10" ht="13.5" customHeight="1" x14ac:dyDescent="0.25">
      <c r="A216" s="66" t="s">
        <v>119</v>
      </c>
      <c r="B216" s="36">
        <v>410</v>
      </c>
      <c r="C216" s="45"/>
      <c r="D216" s="54">
        <f t="shared" si="23"/>
        <v>0</v>
      </c>
      <c r="E216" s="61"/>
      <c r="F216" s="61"/>
      <c r="G216" s="61"/>
      <c r="H216" s="61"/>
      <c r="I216" s="61"/>
      <c r="J216" s="61"/>
    </row>
    <row r="217" spans="1:10" ht="15.75" customHeight="1" x14ac:dyDescent="0.25">
      <c r="A217" s="66" t="s">
        <v>120</v>
      </c>
      <c r="B217" s="33">
        <v>420</v>
      </c>
      <c r="C217" s="33"/>
      <c r="D217" s="54">
        <f t="shared" si="23"/>
        <v>0</v>
      </c>
      <c r="E217" s="61"/>
      <c r="F217" s="61"/>
      <c r="G217" s="61"/>
      <c r="H217" s="61"/>
      <c r="I217" s="61"/>
      <c r="J217" s="61"/>
    </row>
    <row r="218" spans="1:10" ht="18" customHeight="1" x14ac:dyDescent="0.25">
      <c r="A218" s="66" t="s">
        <v>121</v>
      </c>
      <c r="B218" s="33">
        <v>500</v>
      </c>
      <c r="C218" s="33" t="s">
        <v>13</v>
      </c>
      <c r="D218" s="54">
        <f t="shared" si="23"/>
        <v>0</v>
      </c>
      <c r="E218" s="61"/>
      <c r="F218" s="61"/>
      <c r="G218" s="61"/>
      <c r="H218" s="61"/>
      <c r="I218" s="61"/>
      <c r="J218" s="61"/>
    </row>
    <row r="219" spans="1:10" x14ac:dyDescent="0.25">
      <c r="A219" s="66" t="s">
        <v>122</v>
      </c>
      <c r="B219" s="33">
        <v>600</v>
      </c>
      <c r="C219" s="33" t="s">
        <v>13</v>
      </c>
      <c r="D219" s="54">
        <f t="shared" si="23"/>
        <v>0</v>
      </c>
      <c r="E219" s="61">
        <f t="shared" ref="E219:J219" si="26">E218+E120-E157</f>
        <v>0</v>
      </c>
      <c r="F219" s="61">
        <f t="shared" si="26"/>
        <v>0</v>
      </c>
      <c r="G219" s="61">
        <f t="shared" si="26"/>
        <v>0</v>
      </c>
      <c r="H219" s="61">
        <f t="shared" si="26"/>
        <v>0</v>
      </c>
      <c r="I219" s="61">
        <f t="shared" si="26"/>
        <v>0</v>
      </c>
      <c r="J219" s="61">
        <f t="shared" si="26"/>
        <v>0</v>
      </c>
    </row>
    <row r="220" spans="1:10" x14ac:dyDescent="0.25">
      <c r="A220" s="64"/>
      <c r="B220" s="27"/>
      <c r="C220" s="27"/>
      <c r="D220" s="143" t="s">
        <v>72</v>
      </c>
      <c r="E220" s="143"/>
      <c r="F220" s="143"/>
      <c r="G220" s="143"/>
      <c r="H220" s="27"/>
      <c r="I220" s="27"/>
      <c r="J220" s="27"/>
    </row>
    <row r="221" spans="1:10" x14ac:dyDescent="0.25">
      <c r="A221" s="64"/>
      <c r="B221" s="27"/>
      <c r="C221" s="27"/>
      <c r="D221" s="141" t="s">
        <v>275</v>
      </c>
      <c r="E221" s="141"/>
      <c r="F221" s="141"/>
      <c r="G221" s="141"/>
      <c r="H221" s="27"/>
      <c r="I221" s="27"/>
      <c r="J221" s="27"/>
    </row>
    <row r="222" spans="1:10" x14ac:dyDescent="0.25">
      <c r="A222" s="64"/>
      <c r="B222" s="27"/>
      <c r="C222" s="27"/>
      <c r="D222" s="28"/>
      <c r="E222" s="144" t="s">
        <v>149</v>
      </c>
      <c r="F222" s="144"/>
      <c r="G222" s="28"/>
      <c r="H222" s="27"/>
      <c r="I222" s="27"/>
      <c r="J222" s="27"/>
    </row>
    <row r="223" spans="1:10" ht="15" customHeight="1" x14ac:dyDescent="0.25">
      <c r="A223" s="150" t="s">
        <v>1</v>
      </c>
      <c r="B223" s="145" t="s">
        <v>76</v>
      </c>
      <c r="C223" s="145" t="s">
        <v>61</v>
      </c>
      <c r="D223" s="146" t="s">
        <v>62</v>
      </c>
      <c r="E223" s="153" t="s">
        <v>68</v>
      </c>
      <c r="F223" s="154"/>
      <c r="G223" s="154"/>
      <c r="H223" s="154"/>
      <c r="I223" s="154"/>
      <c r="J223" s="149"/>
    </row>
    <row r="224" spans="1:10" ht="15" customHeight="1" x14ac:dyDescent="0.25">
      <c r="A224" s="151"/>
      <c r="B224" s="145"/>
      <c r="C224" s="145"/>
      <c r="D224" s="147"/>
      <c r="E224" s="153" t="s">
        <v>4</v>
      </c>
      <c r="F224" s="154"/>
      <c r="G224" s="154"/>
      <c r="H224" s="154"/>
      <c r="I224" s="154"/>
      <c r="J224" s="149"/>
    </row>
    <row r="225" spans="1:10" ht="77.25" customHeight="1" x14ac:dyDescent="0.25">
      <c r="A225" s="151"/>
      <c r="B225" s="145"/>
      <c r="C225" s="145"/>
      <c r="D225" s="147"/>
      <c r="E225" s="149" t="s">
        <v>70</v>
      </c>
      <c r="F225" s="146" t="s">
        <v>63</v>
      </c>
      <c r="G225" s="145" t="s">
        <v>64</v>
      </c>
      <c r="H225" s="146" t="s">
        <v>65</v>
      </c>
      <c r="I225" s="145" t="s">
        <v>84</v>
      </c>
      <c r="J225" s="145"/>
    </row>
    <row r="226" spans="1:10" x14ac:dyDescent="0.25">
      <c r="A226" s="152"/>
      <c r="B226" s="145"/>
      <c r="C226" s="145"/>
      <c r="D226" s="148"/>
      <c r="E226" s="149"/>
      <c r="F226" s="148"/>
      <c r="G226" s="145"/>
      <c r="H226" s="148"/>
      <c r="I226" s="86" t="s">
        <v>66</v>
      </c>
      <c r="J226" s="86" t="s">
        <v>67</v>
      </c>
    </row>
    <row r="227" spans="1:10" s="3" customFormat="1" ht="12" x14ac:dyDescent="0.25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 x14ac:dyDescent="0.25">
      <c r="A228" s="35" t="s">
        <v>74</v>
      </c>
      <c r="B228" s="34">
        <v>100</v>
      </c>
      <c r="C228" s="34" t="s">
        <v>13</v>
      </c>
      <c r="D228" s="62">
        <f>E228+F228+G228+H228+I228</f>
        <v>41612776.189999998</v>
      </c>
      <c r="E228" s="62">
        <f>E231</f>
        <v>32273317.189999998</v>
      </c>
      <c r="F228" s="62">
        <f>F254</f>
        <v>0</v>
      </c>
      <c r="G228" s="62">
        <f>G254</f>
        <v>0</v>
      </c>
      <c r="H228" s="62"/>
      <c r="I228" s="62">
        <f>I230+I231+I252+I253+I255+I259</f>
        <v>9339459</v>
      </c>
      <c r="J228" s="62">
        <f>J231</f>
        <v>0</v>
      </c>
    </row>
    <row r="229" spans="1:10" s="3" customFormat="1" ht="12" x14ac:dyDescent="0.25">
      <c r="A229" s="65" t="s">
        <v>4</v>
      </c>
      <c r="B229" s="33"/>
      <c r="C229" s="33"/>
      <c r="D229" s="30"/>
      <c r="E229" s="17"/>
      <c r="F229" s="17"/>
      <c r="G229" s="17"/>
      <c r="H229" s="17"/>
      <c r="I229" s="61"/>
      <c r="J229" s="17"/>
    </row>
    <row r="230" spans="1:10" s="3" customFormat="1" ht="12" x14ac:dyDescent="0.25">
      <c r="A230" s="65" t="s">
        <v>60</v>
      </c>
      <c r="B230" s="33">
        <v>110</v>
      </c>
      <c r="C230" s="33">
        <v>120</v>
      </c>
      <c r="D230" s="54">
        <f>I230</f>
        <v>859459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1">
        <v>859459</v>
      </c>
      <c r="J230" s="17" t="s">
        <v>13</v>
      </c>
    </row>
    <row r="231" spans="1:10" s="3" customFormat="1" ht="12" x14ac:dyDescent="0.25">
      <c r="A231" s="65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40753317.189999998</v>
      </c>
      <c r="E231" s="54">
        <f>E233+E234+E235+E236+E237+E238+E239+E240+E241+E242+E243+E244+E245+E246+E247+E248</f>
        <v>32273317.189999998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8480000</v>
      </c>
      <c r="J231" s="54">
        <f>J233+J234+J235+J236+J237+J238+J239+J240+J241+J242+J243+J244+J245+J246+J247+J248+J249+J250+J251</f>
        <v>0</v>
      </c>
    </row>
    <row r="232" spans="1:10" s="3" customFormat="1" ht="13.5" customHeight="1" x14ac:dyDescent="0.25">
      <c r="A232" s="65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.6" customHeight="1" x14ac:dyDescent="0.25">
      <c r="A233" s="65" t="s">
        <v>85</v>
      </c>
      <c r="B233" s="33"/>
      <c r="C233" s="33"/>
      <c r="D233" s="54">
        <f>E233</f>
        <v>0</v>
      </c>
      <c r="E233" s="17"/>
      <c r="F233" s="17" t="s">
        <v>13</v>
      </c>
      <c r="G233" s="17" t="s">
        <v>13</v>
      </c>
      <c r="H233" s="17"/>
      <c r="I233" s="61"/>
      <c r="J233" s="17"/>
    </row>
    <row r="234" spans="1:10" s="3" customFormat="1" ht="21" customHeight="1" x14ac:dyDescent="0.25">
      <c r="A234" s="65" t="s">
        <v>86</v>
      </c>
      <c r="B234" s="33"/>
      <c r="C234" s="33"/>
      <c r="D234" s="54">
        <f t="shared" ref="D234:D248" si="27">E234</f>
        <v>0</v>
      </c>
      <c r="E234" s="17"/>
      <c r="F234" s="17" t="s">
        <v>13</v>
      </c>
      <c r="G234" s="17" t="s">
        <v>13</v>
      </c>
      <c r="H234" s="17"/>
      <c r="I234" s="61"/>
      <c r="J234" s="17"/>
    </row>
    <row r="235" spans="1:10" s="3" customFormat="1" ht="34.15" customHeight="1" x14ac:dyDescent="0.25">
      <c r="A235" s="65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1"/>
      <c r="J235" s="17"/>
    </row>
    <row r="236" spans="1:10" s="3" customFormat="1" ht="34.15" customHeight="1" x14ac:dyDescent="0.25">
      <c r="A236" s="65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1"/>
      <c r="J236" s="17"/>
    </row>
    <row r="237" spans="1:10" s="3" customFormat="1" ht="22.15" customHeight="1" x14ac:dyDescent="0.25">
      <c r="A237" s="65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1"/>
      <c r="J237" s="17"/>
    </row>
    <row r="238" spans="1:10" s="3" customFormat="1" ht="21.75" customHeight="1" x14ac:dyDescent="0.25">
      <c r="A238" s="65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1"/>
      <c r="J238" s="17"/>
    </row>
    <row r="239" spans="1:10" s="3" customFormat="1" ht="35.25" customHeight="1" x14ac:dyDescent="0.25">
      <c r="A239" s="65" t="s">
        <v>91</v>
      </c>
      <c r="B239" s="33"/>
      <c r="C239" s="33"/>
      <c r="D239" s="54">
        <f t="shared" si="27"/>
        <v>31278175.079999998</v>
      </c>
      <c r="E239" s="99">
        <v>31278175.079999998</v>
      </c>
      <c r="F239" s="17" t="s">
        <v>13</v>
      </c>
      <c r="G239" s="17" t="s">
        <v>13</v>
      </c>
      <c r="H239" s="17"/>
      <c r="I239" s="61"/>
      <c r="J239" s="17"/>
    </row>
    <row r="240" spans="1:10" s="3" customFormat="1" ht="34.15" customHeight="1" x14ac:dyDescent="0.25">
      <c r="A240" s="65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1"/>
      <c r="J240" s="17"/>
    </row>
    <row r="241" spans="1:10" s="3" customFormat="1" ht="34.15" customHeight="1" x14ac:dyDescent="0.25">
      <c r="A241" s="65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1"/>
      <c r="J241" s="17"/>
    </row>
    <row r="242" spans="1:10" s="3" customFormat="1" ht="33" customHeight="1" x14ac:dyDescent="0.25">
      <c r="A242" s="65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1"/>
      <c r="J242" s="17"/>
    </row>
    <row r="243" spans="1:10" s="3" customFormat="1" ht="34.9" customHeight="1" x14ac:dyDescent="0.25">
      <c r="A243" s="65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1"/>
      <c r="J243" s="17"/>
    </row>
    <row r="244" spans="1:10" s="3" customFormat="1" ht="34.5" customHeight="1" x14ac:dyDescent="0.25">
      <c r="A244" s="65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1"/>
      <c r="J244" s="17"/>
    </row>
    <row r="245" spans="1:10" s="3" customFormat="1" ht="32.450000000000003" customHeight="1" x14ac:dyDescent="0.25">
      <c r="A245" s="65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1"/>
      <c r="J245" s="17"/>
    </row>
    <row r="246" spans="1:10" s="3" customFormat="1" ht="24.75" customHeight="1" x14ac:dyDescent="0.25">
      <c r="A246" s="65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1"/>
      <c r="J246" s="17"/>
    </row>
    <row r="247" spans="1:10" s="3" customFormat="1" ht="22.5" customHeight="1" x14ac:dyDescent="0.25">
      <c r="A247" s="65" t="s">
        <v>99</v>
      </c>
      <c r="B247" s="33"/>
      <c r="C247" s="33"/>
      <c r="D247" s="54">
        <f t="shared" si="27"/>
        <v>394085.11</v>
      </c>
      <c r="E247" s="99">
        <v>394085.11</v>
      </c>
      <c r="F247" s="17" t="s">
        <v>13</v>
      </c>
      <c r="G247" s="17" t="s">
        <v>13</v>
      </c>
      <c r="H247" s="17"/>
      <c r="I247" s="61"/>
      <c r="J247" s="17"/>
    </row>
    <row r="248" spans="1:10" s="3" customFormat="1" ht="19.149999999999999" customHeight="1" x14ac:dyDescent="0.25">
      <c r="A248" s="65" t="s">
        <v>100</v>
      </c>
      <c r="B248" s="33"/>
      <c r="C248" s="33"/>
      <c r="D248" s="54">
        <f t="shared" si="27"/>
        <v>601057</v>
      </c>
      <c r="E248" s="17">
        <v>601057</v>
      </c>
      <c r="F248" s="17" t="s">
        <v>13</v>
      </c>
      <c r="G248" s="17" t="s">
        <v>13</v>
      </c>
      <c r="H248" s="17"/>
      <c r="I248" s="61"/>
      <c r="J248" s="17"/>
    </row>
    <row r="249" spans="1:10" s="3" customFormat="1" ht="21.75" customHeight="1" x14ac:dyDescent="0.25">
      <c r="A249" s="65" t="s">
        <v>78</v>
      </c>
      <c r="B249" s="33"/>
      <c r="C249" s="33">
        <v>130</v>
      </c>
      <c r="D249" s="54">
        <f>I249</f>
        <v>7900000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1">
        <v>7900000</v>
      </c>
      <c r="J249" s="17"/>
    </row>
    <row r="250" spans="1:10" s="3" customFormat="1" ht="17.45" customHeight="1" x14ac:dyDescent="0.25">
      <c r="A250" s="65" t="s">
        <v>79</v>
      </c>
      <c r="B250" s="33"/>
      <c r="C250" s="33">
        <v>130</v>
      </c>
      <c r="D250" s="54">
        <f>I250</f>
        <v>580000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1">
        <v>580000</v>
      </c>
      <c r="J250" s="17"/>
    </row>
    <row r="251" spans="1:10" s="3" customFormat="1" ht="16.5" customHeight="1" x14ac:dyDescent="0.25">
      <c r="A251" s="65" t="s">
        <v>80</v>
      </c>
      <c r="B251" s="33"/>
      <c r="C251" s="33">
        <v>130</v>
      </c>
      <c r="D251" s="54">
        <f>I251</f>
        <v>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1"/>
      <c r="J251" s="17"/>
    </row>
    <row r="252" spans="1:10" s="3" customFormat="1" ht="23.25" customHeight="1" x14ac:dyDescent="0.25">
      <c r="A252" s="65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60"/>
      <c r="J252" s="17" t="s">
        <v>13</v>
      </c>
    </row>
    <row r="253" spans="1:10" s="3" customFormat="1" ht="22.9" customHeight="1" x14ac:dyDescent="0.25">
      <c r="A253" s="65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60"/>
      <c r="J253" s="17" t="s">
        <v>13</v>
      </c>
    </row>
    <row r="254" spans="1:10" s="72" customFormat="1" ht="22.5" x14ac:dyDescent="0.25">
      <c r="A254" s="65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1"/>
      <c r="G254" s="61"/>
      <c r="H254" s="17" t="s">
        <v>13</v>
      </c>
      <c r="I254" s="17" t="s">
        <v>13</v>
      </c>
      <c r="J254" s="17" t="s">
        <v>13</v>
      </c>
    </row>
    <row r="255" spans="1:10" s="72" customFormat="1" ht="12" x14ac:dyDescent="0.25">
      <c r="A255" s="79" t="s">
        <v>253</v>
      </c>
      <c r="B255" s="80">
        <v>160</v>
      </c>
      <c r="C255" s="80">
        <v>180</v>
      </c>
      <c r="D255" s="75">
        <f>D257+D258</f>
        <v>0</v>
      </c>
      <c r="E255" s="76" t="s">
        <v>13</v>
      </c>
      <c r="F255" s="76" t="s">
        <v>13</v>
      </c>
      <c r="G255" s="76" t="s">
        <v>13</v>
      </c>
      <c r="H255" s="76" t="s">
        <v>13</v>
      </c>
      <c r="I255" s="75">
        <f>I257+I258</f>
        <v>0</v>
      </c>
      <c r="J255" s="76"/>
    </row>
    <row r="256" spans="1:10" s="72" customFormat="1" ht="12" x14ac:dyDescent="0.25">
      <c r="A256" s="81" t="s">
        <v>4</v>
      </c>
      <c r="B256" s="74"/>
      <c r="C256" s="74"/>
      <c r="D256" s="82"/>
      <c r="E256" s="76"/>
      <c r="F256" s="76"/>
      <c r="G256" s="76"/>
      <c r="H256" s="76"/>
      <c r="I256" s="75"/>
      <c r="J256" s="76"/>
    </row>
    <row r="257" spans="1:10" s="72" customFormat="1" ht="12" x14ac:dyDescent="0.25">
      <c r="A257" s="83" t="s">
        <v>254</v>
      </c>
      <c r="B257" s="74"/>
      <c r="C257" s="74">
        <v>180</v>
      </c>
      <c r="D257" s="82">
        <f>I257</f>
        <v>0</v>
      </c>
      <c r="E257" s="76" t="s">
        <v>13</v>
      </c>
      <c r="F257" s="76" t="s">
        <v>13</v>
      </c>
      <c r="G257" s="76" t="s">
        <v>13</v>
      </c>
      <c r="H257" s="76" t="s">
        <v>13</v>
      </c>
      <c r="I257" s="75"/>
      <c r="J257" s="76"/>
    </row>
    <row r="258" spans="1:10" s="77" customFormat="1" ht="12" x14ac:dyDescent="0.25">
      <c r="A258" s="83" t="s">
        <v>255</v>
      </c>
      <c r="B258" s="74"/>
      <c r="C258" s="74">
        <v>180</v>
      </c>
      <c r="D258" s="82">
        <f>I258</f>
        <v>0</v>
      </c>
      <c r="E258" s="76" t="s">
        <v>13</v>
      </c>
      <c r="F258" s="76" t="s">
        <v>13</v>
      </c>
      <c r="G258" s="76" t="s">
        <v>13</v>
      </c>
      <c r="H258" s="76" t="s">
        <v>13</v>
      </c>
      <c r="I258" s="75"/>
      <c r="J258" s="76"/>
    </row>
    <row r="259" spans="1:10" s="3" customFormat="1" ht="12" x14ac:dyDescent="0.25">
      <c r="A259" s="73" t="s">
        <v>57</v>
      </c>
      <c r="B259" s="74">
        <v>180</v>
      </c>
      <c r="C259" s="74">
        <v>400</v>
      </c>
      <c r="D259" s="75">
        <f>D261+D262+D263+D264</f>
        <v>0</v>
      </c>
      <c r="E259" s="76" t="s">
        <v>13</v>
      </c>
      <c r="F259" s="76" t="s">
        <v>13</v>
      </c>
      <c r="G259" s="76" t="s">
        <v>13</v>
      </c>
      <c r="H259" s="76" t="s">
        <v>13</v>
      </c>
      <c r="I259" s="75">
        <f>I261+I262+I263+I264</f>
        <v>0</v>
      </c>
      <c r="J259" s="76" t="s">
        <v>13</v>
      </c>
    </row>
    <row r="260" spans="1:10" s="3" customFormat="1" ht="12" x14ac:dyDescent="0.25">
      <c r="A260" s="66" t="s">
        <v>4</v>
      </c>
      <c r="B260" s="33"/>
      <c r="C260" s="33"/>
      <c r="D260" s="30"/>
      <c r="E260" s="17"/>
      <c r="F260" s="17"/>
      <c r="G260" s="17"/>
      <c r="H260" s="17"/>
      <c r="I260" s="61"/>
      <c r="J260" s="17"/>
    </row>
    <row r="261" spans="1:10" s="3" customFormat="1" ht="16.5" customHeight="1" x14ac:dyDescent="0.25">
      <c r="A261" s="66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1"/>
      <c r="J261" s="17" t="s">
        <v>13</v>
      </c>
    </row>
    <row r="262" spans="1:10" s="3" customFormat="1" ht="14.25" customHeight="1" x14ac:dyDescent="0.25">
      <c r="A262" s="66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1"/>
      <c r="J262" s="17" t="s">
        <v>13</v>
      </c>
    </row>
    <row r="263" spans="1:10" s="3" customFormat="1" ht="17.25" customHeight="1" x14ac:dyDescent="0.25">
      <c r="A263" s="66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1"/>
      <c r="J263" s="17" t="s">
        <v>13</v>
      </c>
    </row>
    <row r="264" spans="1:10" s="2" customFormat="1" ht="11.45" customHeight="1" x14ac:dyDescent="0.25">
      <c r="A264" s="66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1"/>
      <c r="J264" s="17" t="s">
        <v>13</v>
      </c>
    </row>
    <row r="265" spans="1:10" s="2" customFormat="1" ht="13.9" customHeight="1" x14ac:dyDescent="0.25">
      <c r="A265" s="42" t="s">
        <v>75</v>
      </c>
      <c r="B265" s="43"/>
      <c r="C265" s="44"/>
      <c r="D265" s="63">
        <f t="shared" ref="D265:J265" si="28">D266+D272+D276+D279+D288</f>
        <v>41612776.190000005</v>
      </c>
      <c r="E265" s="63">
        <f t="shared" si="28"/>
        <v>32273317.190000005</v>
      </c>
      <c r="F265" s="63">
        <f t="shared" si="28"/>
        <v>0</v>
      </c>
      <c r="G265" s="63">
        <f t="shared" si="28"/>
        <v>0</v>
      </c>
      <c r="H265" s="63">
        <f t="shared" si="28"/>
        <v>0</v>
      </c>
      <c r="I265" s="63">
        <f t="shared" si="28"/>
        <v>9339459</v>
      </c>
      <c r="J265" s="63">
        <f t="shared" si="28"/>
        <v>0</v>
      </c>
    </row>
    <row r="266" spans="1:10" s="2" customFormat="1" ht="13.9" customHeight="1" x14ac:dyDescent="0.25">
      <c r="A266" s="67" t="s">
        <v>105</v>
      </c>
      <c r="B266" s="33"/>
      <c r="C266" s="33"/>
      <c r="D266" s="61">
        <f t="shared" ref="D266:I266" si="29">D268+D269+D270+D271</f>
        <v>31581238.200000003</v>
      </c>
      <c r="E266" s="61">
        <f t="shared" si="29"/>
        <v>25722238.200000003</v>
      </c>
      <c r="F266" s="61">
        <f t="shared" si="29"/>
        <v>0</v>
      </c>
      <c r="G266" s="61">
        <f t="shared" si="29"/>
        <v>0</v>
      </c>
      <c r="H266" s="61">
        <f t="shared" si="29"/>
        <v>0</v>
      </c>
      <c r="I266" s="61">
        <f t="shared" si="29"/>
        <v>5859000</v>
      </c>
      <c r="J266" s="61">
        <f>K266+L266</f>
        <v>0</v>
      </c>
    </row>
    <row r="267" spans="1:10" s="2" customFormat="1" ht="14.25" customHeight="1" x14ac:dyDescent="0.25">
      <c r="A267" s="67" t="s">
        <v>4</v>
      </c>
      <c r="B267" s="33"/>
      <c r="C267" s="33"/>
      <c r="D267" s="54"/>
      <c r="E267" s="61"/>
      <c r="F267" s="61"/>
      <c r="G267" s="61"/>
      <c r="H267" s="61"/>
      <c r="I267" s="61"/>
      <c r="J267" s="61"/>
    </row>
    <row r="268" spans="1:10" s="2" customFormat="1" ht="27" customHeight="1" x14ac:dyDescent="0.25">
      <c r="A268" s="67" t="s">
        <v>45</v>
      </c>
      <c r="B268" s="33">
        <v>210</v>
      </c>
      <c r="C268" s="33">
        <v>111</v>
      </c>
      <c r="D268" s="54">
        <f>E268+F268+G268+H268+I268</f>
        <v>24253293.550000001</v>
      </c>
      <c r="E268" s="61">
        <v>19753293.550000001</v>
      </c>
      <c r="F268" s="61"/>
      <c r="G268" s="61"/>
      <c r="H268" s="61"/>
      <c r="I268" s="61">
        <v>4500000</v>
      </c>
      <c r="J268" s="61"/>
    </row>
    <row r="269" spans="1:10" s="2" customFormat="1" ht="36" customHeight="1" x14ac:dyDescent="0.25">
      <c r="A269" s="67" t="s">
        <v>106</v>
      </c>
      <c r="B269" s="33"/>
      <c r="C269" s="33">
        <v>112</v>
      </c>
      <c r="D269" s="54">
        <f>E269+F269+G269+H269+I269</f>
        <v>3450</v>
      </c>
      <c r="E269" s="61">
        <v>3450</v>
      </c>
      <c r="F269" s="61"/>
      <c r="G269" s="61"/>
      <c r="H269" s="61"/>
      <c r="I269" s="61">
        <v>0</v>
      </c>
      <c r="J269" s="61"/>
    </row>
    <row r="270" spans="1:10" s="2" customFormat="1" ht="35.25" customHeight="1" x14ac:dyDescent="0.25">
      <c r="A270" s="67" t="s">
        <v>107</v>
      </c>
      <c r="B270" s="33"/>
      <c r="C270" s="33">
        <v>119</v>
      </c>
      <c r="D270" s="54">
        <f>E270+F270+G270+H270+I270</f>
        <v>0</v>
      </c>
      <c r="E270" s="61">
        <v>0</v>
      </c>
      <c r="F270" s="61"/>
      <c r="G270" s="61"/>
      <c r="H270" s="61"/>
      <c r="I270" s="61">
        <v>0</v>
      </c>
      <c r="J270" s="61"/>
    </row>
    <row r="271" spans="1:10" s="2" customFormat="1" ht="37.5" customHeight="1" x14ac:dyDescent="0.25">
      <c r="A271" s="67" t="s">
        <v>46</v>
      </c>
      <c r="B271" s="33">
        <v>211</v>
      </c>
      <c r="C271" s="33">
        <v>119</v>
      </c>
      <c r="D271" s="54">
        <f>E271+F271+G271+H271+I271</f>
        <v>7324494.6500000004</v>
      </c>
      <c r="E271" s="61">
        <v>5965494.6500000004</v>
      </c>
      <c r="F271" s="61"/>
      <c r="G271" s="61"/>
      <c r="H271" s="61"/>
      <c r="I271" s="61">
        <v>1359000</v>
      </c>
      <c r="J271" s="61"/>
    </row>
    <row r="272" spans="1:10" s="2" customFormat="1" ht="13.5" customHeight="1" x14ac:dyDescent="0.25">
      <c r="A272" s="67" t="s">
        <v>123</v>
      </c>
      <c r="B272" s="33">
        <v>220</v>
      </c>
      <c r="C272" s="33">
        <v>320</v>
      </c>
      <c r="D272" s="61">
        <f>E272+F272+G272+H272+I272</f>
        <v>0</v>
      </c>
      <c r="E272" s="61">
        <f t="shared" ref="E272:J272" si="30">E274+E275</f>
        <v>0</v>
      </c>
      <c r="F272" s="61">
        <f t="shared" si="30"/>
        <v>0</v>
      </c>
      <c r="G272" s="61">
        <f t="shared" si="30"/>
        <v>0</v>
      </c>
      <c r="H272" s="61">
        <f t="shared" si="30"/>
        <v>0</v>
      </c>
      <c r="I272" s="61">
        <f t="shared" si="30"/>
        <v>0</v>
      </c>
      <c r="J272" s="61">
        <f t="shared" si="30"/>
        <v>0</v>
      </c>
    </row>
    <row r="273" spans="1:10" s="2" customFormat="1" ht="15.75" customHeight="1" x14ac:dyDescent="0.25">
      <c r="A273" s="67" t="s">
        <v>3</v>
      </c>
      <c r="B273" s="33"/>
      <c r="C273" s="33"/>
      <c r="D273" s="54"/>
      <c r="E273" s="61"/>
      <c r="F273" s="61"/>
      <c r="G273" s="61"/>
      <c r="H273" s="61"/>
      <c r="I273" s="61"/>
      <c r="J273" s="61"/>
    </row>
    <row r="274" spans="1:10" s="2" customFormat="1" ht="16.5" customHeight="1" x14ac:dyDescent="0.25">
      <c r="A274" s="68" t="s">
        <v>18</v>
      </c>
      <c r="B274" s="36"/>
      <c r="C274" s="37">
        <v>321</v>
      </c>
      <c r="D274" s="54">
        <f>E274+F274+G274+H274+I274</f>
        <v>0</v>
      </c>
      <c r="E274" s="61"/>
      <c r="F274" s="61"/>
      <c r="G274" s="61"/>
      <c r="H274" s="61"/>
      <c r="I274" s="61"/>
      <c r="J274" s="61"/>
    </row>
    <row r="275" spans="1:10" s="2" customFormat="1" ht="21.75" customHeight="1" x14ac:dyDescent="0.25">
      <c r="A275" s="66" t="s">
        <v>69</v>
      </c>
      <c r="B275" s="33"/>
      <c r="C275" s="33">
        <v>323</v>
      </c>
      <c r="D275" s="54">
        <f>E275+F275+G275+H275+I275</f>
        <v>0</v>
      </c>
      <c r="E275" s="61"/>
      <c r="F275" s="61"/>
      <c r="G275" s="61"/>
      <c r="H275" s="61"/>
      <c r="I275" s="61"/>
      <c r="J275" s="61"/>
    </row>
    <row r="276" spans="1:10" s="2" customFormat="1" ht="14.25" customHeight="1" x14ac:dyDescent="0.25">
      <c r="A276" s="66" t="s">
        <v>108</v>
      </c>
      <c r="B276" s="33"/>
      <c r="C276" s="33">
        <v>830</v>
      </c>
      <c r="D276" s="54">
        <f>E276+F276+G276+H276+I276</f>
        <v>0</v>
      </c>
      <c r="E276" s="61">
        <f t="shared" ref="E276:J276" si="31">E278</f>
        <v>0</v>
      </c>
      <c r="F276" s="61">
        <f t="shared" si="31"/>
        <v>0</v>
      </c>
      <c r="G276" s="61">
        <f t="shared" si="31"/>
        <v>0</v>
      </c>
      <c r="H276" s="61">
        <f t="shared" si="31"/>
        <v>0</v>
      </c>
      <c r="I276" s="61">
        <f t="shared" si="31"/>
        <v>0</v>
      </c>
      <c r="J276" s="61">
        <f t="shared" si="31"/>
        <v>0</v>
      </c>
    </row>
    <row r="277" spans="1:10" s="2" customFormat="1" ht="12.75" customHeight="1" x14ac:dyDescent="0.25">
      <c r="A277" s="67" t="s">
        <v>3</v>
      </c>
      <c r="B277" s="33"/>
      <c r="C277" s="33"/>
      <c r="D277" s="54"/>
      <c r="E277" s="61"/>
      <c r="F277" s="61"/>
      <c r="G277" s="61"/>
      <c r="H277" s="61"/>
      <c r="I277" s="61"/>
      <c r="J277" s="61"/>
    </row>
    <row r="278" spans="1:10" s="2" customFormat="1" ht="16.5" customHeight="1" x14ac:dyDescent="0.25">
      <c r="A278" s="66" t="s">
        <v>109</v>
      </c>
      <c r="B278" s="33"/>
      <c r="C278" s="33">
        <v>831</v>
      </c>
      <c r="D278" s="54">
        <f>E278+F278+G278+H278+I278</f>
        <v>0</v>
      </c>
      <c r="E278" s="61"/>
      <c r="F278" s="61"/>
      <c r="G278" s="61"/>
      <c r="H278" s="61"/>
      <c r="I278" s="61"/>
      <c r="J278" s="61"/>
    </row>
    <row r="279" spans="1:10" s="2" customFormat="1" ht="14.25" customHeight="1" x14ac:dyDescent="0.25">
      <c r="A279" s="67" t="s">
        <v>52</v>
      </c>
      <c r="B279" s="33">
        <v>230</v>
      </c>
      <c r="C279" s="33">
        <v>850</v>
      </c>
      <c r="D279" s="54">
        <f>E279+F279+G279+H279+I279</f>
        <v>608657</v>
      </c>
      <c r="E279" s="54">
        <f>E281+E285+E286</f>
        <v>608657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1">
        <f>J283+J284+J285+J286</f>
        <v>0</v>
      </c>
    </row>
    <row r="280" spans="1:10" s="78" customFormat="1" ht="13.5" customHeight="1" x14ac:dyDescent="0.25">
      <c r="A280" s="67" t="s">
        <v>3</v>
      </c>
      <c r="B280" s="33"/>
      <c r="C280" s="33"/>
      <c r="D280" s="54"/>
      <c r="E280" s="61"/>
      <c r="F280" s="61"/>
      <c r="G280" s="61"/>
      <c r="H280" s="61"/>
      <c r="I280" s="61"/>
      <c r="J280" s="61"/>
    </row>
    <row r="281" spans="1:10" s="2" customFormat="1" ht="16.5" customHeight="1" x14ac:dyDescent="0.25">
      <c r="A281" s="84" t="s">
        <v>252</v>
      </c>
      <c r="B281" s="85"/>
      <c r="C281" s="80">
        <v>851</v>
      </c>
      <c r="D281" s="82">
        <f t="shared" ref="D281:J281" si="32">D283+D284</f>
        <v>601057</v>
      </c>
      <c r="E281" s="82">
        <f t="shared" si="32"/>
        <v>601057</v>
      </c>
      <c r="F281" s="82">
        <f t="shared" si="32"/>
        <v>0</v>
      </c>
      <c r="G281" s="82">
        <f t="shared" si="32"/>
        <v>0</v>
      </c>
      <c r="H281" s="82">
        <f t="shared" si="32"/>
        <v>0</v>
      </c>
      <c r="I281" s="82">
        <f t="shared" si="32"/>
        <v>0</v>
      </c>
      <c r="J281" s="82">
        <f t="shared" si="32"/>
        <v>0</v>
      </c>
    </row>
    <row r="282" spans="1:10" s="2" customFormat="1" ht="13.5" customHeight="1" x14ac:dyDescent="0.25">
      <c r="A282" s="67" t="s">
        <v>3</v>
      </c>
      <c r="B282" s="33"/>
      <c r="C282" s="33"/>
      <c r="D282" s="54"/>
      <c r="E282" s="61"/>
      <c r="F282" s="61"/>
      <c r="G282" s="61"/>
      <c r="H282" s="61"/>
      <c r="I282" s="61"/>
      <c r="J282" s="61"/>
    </row>
    <row r="283" spans="1:10" s="2" customFormat="1" ht="14.25" customHeight="1" x14ac:dyDescent="0.25">
      <c r="A283" s="67" t="s">
        <v>55</v>
      </c>
      <c r="B283" s="33"/>
      <c r="C283" s="33">
        <v>851</v>
      </c>
      <c r="D283" s="54">
        <f>E283+F283+G283+H283+I283</f>
        <v>601057</v>
      </c>
      <c r="E283" s="61">
        <v>601057</v>
      </c>
      <c r="F283" s="61"/>
      <c r="G283" s="61"/>
      <c r="H283" s="61"/>
      <c r="I283" s="61"/>
      <c r="J283" s="61"/>
    </row>
    <row r="284" spans="1:10" s="2" customFormat="1" ht="12.75" x14ac:dyDescent="0.25">
      <c r="A284" s="67" t="s">
        <v>56</v>
      </c>
      <c r="B284" s="33"/>
      <c r="C284" s="33">
        <v>851</v>
      </c>
      <c r="D284" s="54">
        <f>E284+F284+G284+H284+I284</f>
        <v>0</v>
      </c>
      <c r="E284" s="61"/>
      <c r="F284" s="61"/>
      <c r="G284" s="61"/>
      <c r="H284" s="61"/>
      <c r="I284" s="61"/>
      <c r="J284" s="61"/>
    </row>
    <row r="285" spans="1:10" s="2" customFormat="1" ht="15" customHeight="1" x14ac:dyDescent="0.25">
      <c r="A285" s="67" t="s">
        <v>59</v>
      </c>
      <c r="B285" s="33"/>
      <c r="C285" s="33">
        <v>852</v>
      </c>
      <c r="D285" s="54">
        <f>E285+F285+G285+H285+I285</f>
        <v>7600</v>
      </c>
      <c r="E285" s="61">
        <v>7600</v>
      </c>
      <c r="F285" s="61"/>
      <c r="G285" s="61"/>
      <c r="H285" s="61"/>
      <c r="I285" s="61"/>
      <c r="J285" s="61"/>
    </row>
    <row r="286" spans="1:10" s="2" customFormat="1" ht="17.45" customHeight="1" x14ac:dyDescent="0.25">
      <c r="A286" s="67" t="s">
        <v>110</v>
      </c>
      <c r="B286" s="33"/>
      <c r="C286" s="33">
        <v>853</v>
      </c>
      <c r="D286" s="54">
        <f>E286+F286+G286+H286+I286</f>
        <v>0</v>
      </c>
      <c r="E286" s="61"/>
      <c r="F286" s="61"/>
      <c r="G286" s="61"/>
      <c r="H286" s="61"/>
      <c r="I286" s="61"/>
      <c r="J286" s="61"/>
    </row>
    <row r="287" spans="1:10" s="2" customFormat="1" ht="14.25" customHeight="1" x14ac:dyDescent="0.25">
      <c r="A287" s="67" t="s">
        <v>111</v>
      </c>
      <c r="B287" s="80">
        <v>240</v>
      </c>
      <c r="C287" s="33"/>
      <c r="D287" s="54">
        <f>E287+F287+G287+H287+I287</f>
        <v>0</v>
      </c>
      <c r="E287" s="61"/>
      <c r="F287" s="61"/>
      <c r="G287" s="61"/>
      <c r="H287" s="61"/>
      <c r="I287" s="61"/>
      <c r="J287" s="61"/>
    </row>
    <row r="288" spans="1:10" s="2" customFormat="1" ht="33.75" customHeight="1" x14ac:dyDescent="0.25">
      <c r="A288" s="67" t="s">
        <v>124</v>
      </c>
      <c r="B288" s="33"/>
      <c r="C288" s="33">
        <v>240</v>
      </c>
      <c r="D288" s="88">
        <f t="shared" ref="D288:J288" si="33">D289+D290</f>
        <v>9422880.9900000002</v>
      </c>
      <c r="E288" s="61">
        <f t="shared" si="33"/>
        <v>5942421.9900000002</v>
      </c>
      <c r="F288" s="61">
        <f t="shared" si="33"/>
        <v>0</v>
      </c>
      <c r="G288" s="61">
        <f t="shared" si="33"/>
        <v>0</v>
      </c>
      <c r="H288" s="61">
        <f t="shared" si="33"/>
        <v>0</v>
      </c>
      <c r="I288" s="61">
        <f t="shared" si="33"/>
        <v>3480459</v>
      </c>
      <c r="J288" s="61">
        <f t="shared" si="33"/>
        <v>0</v>
      </c>
    </row>
    <row r="289" spans="1:10" s="2" customFormat="1" ht="27" customHeight="1" x14ac:dyDescent="0.25">
      <c r="A289" s="67" t="s">
        <v>112</v>
      </c>
      <c r="B289" s="33">
        <v>250</v>
      </c>
      <c r="C289" s="33"/>
      <c r="D289" s="54">
        <f>E289+F289+G289+H289+I289</f>
        <v>0</v>
      </c>
      <c r="E289" s="61"/>
      <c r="F289" s="61"/>
      <c r="G289" s="61"/>
      <c r="H289" s="61"/>
      <c r="I289" s="61"/>
      <c r="J289" s="61"/>
    </row>
    <row r="290" spans="1:10" s="2" customFormat="1" ht="15" customHeight="1" x14ac:dyDescent="0.25">
      <c r="A290" s="67" t="s">
        <v>113</v>
      </c>
      <c r="B290" s="80">
        <v>260</v>
      </c>
      <c r="C290" s="33"/>
      <c r="D290" s="87">
        <f>D292+D301</f>
        <v>9422880.9900000002</v>
      </c>
      <c r="E290" s="54">
        <f>E292+E301</f>
        <v>5942421.9900000002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3480459</v>
      </c>
      <c r="J290" s="54">
        <f>J292+J301</f>
        <v>0</v>
      </c>
    </row>
    <row r="291" spans="1:10" s="2" customFormat="1" ht="13.5" customHeight="1" x14ac:dyDescent="0.25">
      <c r="A291" s="67" t="s">
        <v>3</v>
      </c>
      <c r="B291" s="33"/>
      <c r="C291" s="33"/>
      <c r="D291" s="54"/>
      <c r="E291" s="61"/>
      <c r="F291" s="61"/>
      <c r="G291" s="61"/>
      <c r="H291" s="61"/>
      <c r="I291" s="61"/>
      <c r="J291" s="61"/>
    </row>
    <row r="292" spans="1:10" s="2" customFormat="1" ht="11.25" customHeight="1" x14ac:dyDescent="0.25">
      <c r="A292" s="67" t="s">
        <v>125</v>
      </c>
      <c r="B292" s="33"/>
      <c r="C292" s="33">
        <v>243</v>
      </c>
      <c r="D292" s="54">
        <f>D294+D295+D296+D297+D298+D299+D300</f>
        <v>0</v>
      </c>
      <c r="E292" s="61">
        <f>E294+E295+E296+E297+E298+E299+E300</f>
        <v>0</v>
      </c>
      <c r="F292" s="61">
        <f>F294+F295+F296+F297+F298+F299+F300</f>
        <v>0</v>
      </c>
      <c r="G292" s="61">
        <f>G294+G295+G296+G297+G298+G299+G300</f>
        <v>0</v>
      </c>
      <c r="H292" s="61">
        <f>H293+H294+H295+H296+H297+H298+H299</f>
        <v>0</v>
      </c>
      <c r="I292" s="17" t="s">
        <v>13</v>
      </c>
      <c r="J292" s="61">
        <f>J293+J294+J295+J296+J297+J298+J299</f>
        <v>0</v>
      </c>
    </row>
    <row r="293" spans="1:10" s="2" customFormat="1" ht="12.75" customHeight="1" x14ac:dyDescent="0.25">
      <c r="A293" s="67" t="s">
        <v>3</v>
      </c>
      <c r="B293" s="33"/>
      <c r="C293" s="33"/>
      <c r="D293" s="54"/>
      <c r="E293" s="61"/>
      <c r="F293" s="61"/>
      <c r="G293" s="61"/>
      <c r="H293" s="61"/>
      <c r="I293" s="61"/>
      <c r="J293" s="61"/>
    </row>
    <row r="294" spans="1:10" s="2" customFormat="1" ht="25.5" customHeight="1" x14ac:dyDescent="0.25">
      <c r="A294" s="67" t="s">
        <v>48</v>
      </c>
      <c r="B294" s="33"/>
      <c r="C294" s="33">
        <v>243</v>
      </c>
      <c r="D294" s="54">
        <f t="shared" ref="D294:D300" si="34">E294+F294+G294+H294</f>
        <v>0</v>
      </c>
      <c r="E294" s="61"/>
      <c r="F294" s="61"/>
      <c r="G294" s="61"/>
      <c r="H294" s="61"/>
      <c r="I294" s="17" t="s">
        <v>13</v>
      </c>
      <c r="J294" s="61"/>
    </row>
    <row r="295" spans="1:10" s="2" customFormat="1" ht="25.15" customHeight="1" x14ac:dyDescent="0.25">
      <c r="A295" s="67" t="s">
        <v>50</v>
      </c>
      <c r="B295" s="33"/>
      <c r="C295" s="33">
        <v>243</v>
      </c>
      <c r="D295" s="54">
        <f t="shared" si="34"/>
        <v>0</v>
      </c>
      <c r="E295" s="61"/>
      <c r="F295" s="61"/>
      <c r="G295" s="61"/>
      <c r="H295" s="61"/>
      <c r="I295" s="17" t="s">
        <v>13</v>
      </c>
      <c r="J295" s="61"/>
    </row>
    <row r="296" spans="1:10" s="2" customFormat="1" ht="24" customHeight="1" x14ac:dyDescent="0.25">
      <c r="A296" s="67" t="s">
        <v>114</v>
      </c>
      <c r="B296" s="33"/>
      <c r="C296" s="33">
        <v>243</v>
      </c>
      <c r="D296" s="54">
        <f t="shared" si="34"/>
        <v>0</v>
      </c>
      <c r="E296" s="61"/>
      <c r="F296" s="61"/>
      <c r="G296" s="61"/>
      <c r="H296" s="61"/>
      <c r="I296" s="17" t="s">
        <v>13</v>
      </c>
      <c r="J296" s="61"/>
    </row>
    <row r="297" spans="1:10" s="2" customFormat="1" ht="22.5" customHeight="1" x14ac:dyDescent="0.25">
      <c r="A297" s="67" t="s">
        <v>51</v>
      </c>
      <c r="B297" s="33"/>
      <c r="C297" s="33">
        <v>243</v>
      </c>
      <c r="D297" s="54">
        <f t="shared" si="34"/>
        <v>0</v>
      </c>
      <c r="E297" s="61"/>
      <c r="F297" s="61"/>
      <c r="G297" s="61"/>
      <c r="H297" s="61"/>
      <c r="I297" s="17" t="s">
        <v>13</v>
      </c>
      <c r="J297" s="61"/>
    </row>
    <row r="298" spans="1:10" s="2" customFormat="1" ht="31.5" customHeight="1" x14ac:dyDescent="0.25">
      <c r="A298" s="67" t="s">
        <v>54</v>
      </c>
      <c r="B298" s="33"/>
      <c r="C298" s="33">
        <v>243</v>
      </c>
      <c r="D298" s="54">
        <f t="shared" si="34"/>
        <v>0</v>
      </c>
      <c r="E298" s="61"/>
      <c r="F298" s="61"/>
      <c r="G298" s="61"/>
      <c r="H298" s="61"/>
      <c r="I298" s="17" t="s">
        <v>13</v>
      </c>
      <c r="J298" s="61"/>
    </row>
    <row r="299" spans="1:10" s="2" customFormat="1" ht="27" customHeight="1" x14ac:dyDescent="0.25">
      <c r="A299" s="67" t="s">
        <v>53</v>
      </c>
      <c r="B299" s="33"/>
      <c r="C299" s="33">
        <v>243</v>
      </c>
      <c r="D299" s="54">
        <f t="shared" si="34"/>
        <v>0</v>
      </c>
      <c r="E299" s="61"/>
      <c r="F299" s="61"/>
      <c r="G299" s="61"/>
      <c r="H299" s="61"/>
      <c r="I299" s="17" t="s">
        <v>13</v>
      </c>
      <c r="J299" s="61"/>
    </row>
    <row r="300" spans="1:10" s="2" customFormat="1" ht="21" customHeight="1" x14ac:dyDescent="0.25">
      <c r="A300" s="67" t="s">
        <v>58</v>
      </c>
      <c r="B300" s="33"/>
      <c r="C300" s="33">
        <v>243</v>
      </c>
      <c r="D300" s="54">
        <f t="shared" si="34"/>
        <v>0</v>
      </c>
      <c r="E300" s="61"/>
      <c r="F300" s="61"/>
      <c r="G300" s="61"/>
      <c r="H300" s="61"/>
      <c r="I300" s="17" t="s">
        <v>13</v>
      </c>
      <c r="J300" s="61"/>
    </row>
    <row r="301" spans="1:10" s="2" customFormat="1" ht="15" customHeight="1" x14ac:dyDescent="0.25">
      <c r="A301" s="66" t="s">
        <v>126</v>
      </c>
      <c r="B301" s="33"/>
      <c r="C301" s="33">
        <v>244</v>
      </c>
      <c r="D301" s="61">
        <f>D303+D304+D305+D311+D312+D313+D314+D315+D316+D317</f>
        <v>9422880.9900000002</v>
      </c>
      <c r="E301" s="61">
        <f t="shared" ref="E301:J301" si="35">E303+E304+E305+E311+E312+E313+E314+E315+E316+E317</f>
        <v>5942421.9900000002</v>
      </c>
      <c r="F301" s="61">
        <f t="shared" si="35"/>
        <v>0</v>
      </c>
      <c r="G301" s="61">
        <f t="shared" si="35"/>
        <v>0</v>
      </c>
      <c r="H301" s="61">
        <f t="shared" si="35"/>
        <v>0</v>
      </c>
      <c r="I301" s="61">
        <f t="shared" si="35"/>
        <v>3480459</v>
      </c>
      <c r="J301" s="61">
        <f t="shared" si="35"/>
        <v>0</v>
      </c>
    </row>
    <row r="302" spans="1:10" s="2" customFormat="1" ht="15" customHeight="1" x14ac:dyDescent="0.25">
      <c r="A302" s="66" t="s">
        <v>3</v>
      </c>
      <c r="B302" s="33"/>
      <c r="C302" s="33"/>
      <c r="D302" s="54"/>
      <c r="E302" s="61"/>
      <c r="F302" s="61"/>
      <c r="G302" s="61"/>
      <c r="H302" s="61"/>
      <c r="I302" s="61"/>
      <c r="J302" s="61"/>
    </row>
    <row r="303" spans="1:10" s="2" customFormat="1" ht="24" customHeight="1" x14ac:dyDescent="0.25">
      <c r="A303" s="67" t="s">
        <v>47</v>
      </c>
      <c r="B303" s="33"/>
      <c r="C303" s="33">
        <v>244</v>
      </c>
      <c r="D303" s="54">
        <f>E303+F303+G303+H303+I303</f>
        <v>124362</v>
      </c>
      <c r="E303" s="61">
        <v>112362</v>
      </c>
      <c r="F303" s="61"/>
      <c r="G303" s="61"/>
      <c r="H303" s="61"/>
      <c r="I303" s="61">
        <v>12000</v>
      </c>
      <c r="J303" s="61"/>
    </row>
    <row r="304" spans="1:10" s="2" customFormat="1" ht="24.75" customHeight="1" x14ac:dyDescent="0.25">
      <c r="A304" s="67" t="s">
        <v>48</v>
      </c>
      <c r="B304" s="33"/>
      <c r="C304" s="33">
        <v>244</v>
      </c>
      <c r="D304" s="54">
        <f>E304+F304+G304+H304+I304</f>
        <v>180000</v>
      </c>
      <c r="E304" s="61">
        <v>80000</v>
      </c>
      <c r="F304" s="61"/>
      <c r="G304" s="61"/>
      <c r="H304" s="61"/>
      <c r="I304" s="61">
        <v>100000</v>
      </c>
      <c r="J304" s="61"/>
    </row>
    <row r="305" spans="1:10" s="2" customFormat="1" ht="24" customHeight="1" x14ac:dyDescent="0.25">
      <c r="A305" s="67" t="s">
        <v>127</v>
      </c>
      <c r="B305" s="33"/>
      <c r="C305" s="33">
        <v>244</v>
      </c>
      <c r="D305" s="54">
        <f>E305+F305+G305+H305+I305</f>
        <v>2058910.76</v>
      </c>
      <c r="E305" s="61">
        <f>E307+E308+E309+E310</f>
        <v>1208910.76</v>
      </c>
      <c r="F305" s="61">
        <f>F307+F308+F309+F310</f>
        <v>0</v>
      </c>
      <c r="G305" s="61">
        <f>G307+G308+G309+G310</f>
        <v>0</v>
      </c>
      <c r="H305" s="61">
        <f>H307+H308+H309+H310</f>
        <v>0</v>
      </c>
      <c r="I305" s="61">
        <f>I306+I307+I308+I309+I310</f>
        <v>850000</v>
      </c>
      <c r="J305" s="61">
        <f>J306+J307+J308+J309+J310</f>
        <v>0</v>
      </c>
    </row>
    <row r="306" spans="1:10" s="2" customFormat="1" ht="15" customHeight="1" x14ac:dyDescent="0.25">
      <c r="A306" s="67" t="s">
        <v>4</v>
      </c>
      <c r="B306" s="33"/>
      <c r="C306" s="33"/>
      <c r="D306" s="54"/>
      <c r="E306" s="61"/>
      <c r="F306" s="61"/>
      <c r="G306" s="61"/>
      <c r="H306" s="61"/>
      <c r="I306" s="61"/>
      <c r="J306" s="61"/>
    </row>
    <row r="307" spans="1:10" s="2" customFormat="1" ht="14.25" customHeight="1" x14ac:dyDescent="0.25">
      <c r="A307" s="67" t="s">
        <v>14</v>
      </c>
      <c r="B307" s="33"/>
      <c r="C307" s="33"/>
      <c r="D307" s="54">
        <f t="shared" ref="D307:D327" si="36">E307+F307+G307+H307+I307</f>
        <v>1280015.8900000001</v>
      </c>
      <c r="E307" s="61">
        <v>830015.89</v>
      </c>
      <c r="F307" s="61"/>
      <c r="G307" s="61"/>
      <c r="H307" s="61"/>
      <c r="I307" s="61">
        <v>450000</v>
      </c>
      <c r="J307" s="61"/>
    </row>
    <row r="308" spans="1:10" s="2" customFormat="1" ht="15" customHeight="1" x14ac:dyDescent="0.25">
      <c r="A308" s="67" t="s">
        <v>15</v>
      </c>
      <c r="B308" s="33"/>
      <c r="C308" s="33"/>
      <c r="D308" s="54">
        <f t="shared" si="36"/>
        <v>0</v>
      </c>
      <c r="E308" s="61">
        <v>0</v>
      </c>
      <c r="F308" s="61"/>
      <c r="G308" s="61"/>
      <c r="H308" s="61"/>
      <c r="I308" s="61">
        <v>0</v>
      </c>
      <c r="J308" s="61"/>
    </row>
    <row r="309" spans="1:10" s="2" customFormat="1" ht="15" customHeight="1" x14ac:dyDescent="0.25">
      <c r="A309" s="67" t="s">
        <v>16</v>
      </c>
      <c r="B309" s="33"/>
      <c r="C309" s="33"/>
      <c r="D309" s="54">
        <f t="shared" si="36"/>
        <v>587284.55000000005</v>
      </c>
      <c r="E309" s="61">
        <v>287284.55</v>
      </c>
      <c r="F309" s="61"/>
      <c r="G309" s="61"/>
      <c r="H309" s="61"/>
      <c r="I309" s="61">
        <v>300000</v>
      </c>
      <c r="J309" s="61"/>
    </row>
    <row r="310" spans="1:10" s="2" customFormat="1" ht="15" customHeight="1" x14ac:dyDescent="0.25">
      <c r="A310" s="67" t="s">
        <v>17</v>
      </c>
      <c r="B310" s="33"/>
      <c r="C310" s="33"/>
      <c r="D310" s="54">
        <f t="shared" si="36"/>
        <v>191610.32</v>
      </c>
      <c r="E310" s="61">
        <v>91610.32</v>
      </c>
      <c r="F310" s="61"/>
      <c r="G310" s="61"/>
      <c r="H310" s="61"/>
      <c r="I310" s="61">
        <v>100000</v>
      </c>
      <c r="J310" s="61"/>
    </row>
    <row r="311" spans="1:10" s="2" customFormat="1" ht="26.25" customHeight="1" x14ac:dyDescent="0.25">
      <c r="A311" s="67" t="s">
        <v>49</v>
      </c>
      <c r="B311" s="33"/>
      <c r="C311" s="33">
        <v>244</v>
      </c>
      <c r="D311" s="54">
        <f t="shared" si="36"/>
        <v>0</v>
      </c>
      <c r="E311" s="61">
        <v>0</v>
      </c>
      <c r="F311" s="61"/>
      <c r="G311" s="61"/>
      <c r="H311" s="61"/>
      <c r="I311" s="61">
        <v>0</v>
      </c>
      <c r="J311" s="61"/>
    </row>
    <row r="312" spans="1:10" s="2" customFormat="1" ht="24.75" customHeight="1" x14ac:dyDescent="0.25">
      <c r="A312" s="67" t="s">
        <v>50</v>
      </c>
      <c r="B312" s="33"/>
      <c r="C312" s="33">
        <v>244</v>
      </c>
      <c r="D312" s="54">
        <f t="shared" si="36"/>
        <v>2373595.23</v>
      </c>
      <c r="E312" s="61">
        <v>1973595.23</v>
      </c>
      <c r="F312" s="61"/>
      <c r="G312" s="61"/>
      <c r="H312" s="61"/>
      <c r="I312" s="61">
        <v>400000</v>
      </c>
      <c r="J312" s="61"/>
    </row>
    <row r="313" spans="1:10" s="2" customFormat="1" ht="24.75" customHeight="1" x14ac:dyDescent="0.25">
      <c r="A313" s="67" t="s">
        <v>114</v>
      </c>
      <c r="B313" s="33"/>
      <c r="C313" s="33">
        <v>244</v>
      </c>
      <c r="D313" s="54">
        <f t="shared" si="36"/>
        <v>2666013</v>
      </c>
      <c r="E313" s="61">
        <v>1447554</v>
      </c>
      <c r="F313" s="61"/>
      <c r="G313" s="61"/>
      <c r="H313" s="61"/>
      <c r="I313" s="61">
        <v>1218459</v>
      </c>
      <c r="J313" s="61"/>
    </row>
    <row r="314" spans="1:10" s="2" customFormat="1" ht="27" customHeight="1" x14ac:dyDescent="0.25">
      <c r="A314" s="67" t="s">
        <v>51</v>
      </c>
      <c r="B314" s="33"/>
      <c r="C314" s="33">
        <v>244</v>
      </c>
      <c r="D314" s="54">
        <f t="shared" si="36"/>
        <v>800000</v>
      </c>
      <c r="E314" s="61">
        <v>500000</v>
      </c>
      <c r="F314" s="61"/>
      <c r="G314" s="61"/>
      <c r="H314" s="61"/>
      <c r="I314" s="61">
        <v>300000</v>
      </c>
      <c r="J314" s="61"/>
    </row>
    <row r="315" spans="1:10" s="2" customFormat="1" ht="31.5" customHeight="1" x14ac:dyDescent="0.25">
      <c r="A315" s="67" t="s">
        <v>54</v>
      </c>
      <c r="B315" s="33"/>
      <c r="C315" s="33">
        <v>244</v>
      </c>
      <c r="D315" s="54">
        <f t="shared" si="36"/>
        <v>0</v>
      </c>
      <c r="E315" s="61"/>
      <c r="F315" s="61"/>
      <c r="G315" s="61"/>
      <c r="H315" s="61"/>
      <c r="I315" s="61">
        <v>0</v>
      </c>
      <c r="J315" s="61"/>
    </row>
    <row r="316" spans="1:10" s="2" customFormat="1" ht="28.5" customHeight="1" x14ac:dyDescent="0.25">
      <c r="A316" s="67" t="s">
        <v>53</v>
      </c>
      <c r="B316" s="33"/>
      <c r="C316" s="33">
        <v>244</v>
      </c>
      <c r="D316" s="54">
        <f t="shared" si="36"/>
        <v>1020000</v>
      </c>
      <c r="E316" s="61">
        <v>620000</v>
      </c>
      <c r="F316" s="61"/>
      <c r="G316" s="61"/>
      <c r="H316" s="61"/>
      <c r="I316" s="61">
        <v>400000</v>
      </c>
      <c r="J316" s="61"/>
    </row>
    <row r="317" spans="1:10" s="2" customFormat="1" ht="24.75" customHeight="1" x14ac:dyDescent="0.25">
      <c r="A317" s="67" t="s">
        <v>58</v>
      </c>
      <c r="B317" s="33"/>
      <c r="C317" s="33">
        <v>244</v>
      </c>
      <c r="D317" s="54">
        <f t="shared" si="36"/>
        <v>200000</v>
      </c>
      <c r="E317" s="61">
        <v>0</v>
      </c>
      <c r="F317" s="61"/>
      <c r="G317" s="61"/>
      <c r="H317" s="61"/>
      <c r="I317" s="61">
        <v>200000</v>
      </c>
      <c r="J317" s="61"/>
    </row>
    <row r="318" spans="1:10" s="2" customFormat="1" ht="14.25" customHeight="1" x14ac:dyDescent="0.25">
      <c r="A318" s="66" t="s">
        <v>115</v>
      </c>
      <c r="B318" s="33">
        <v>300</v>
      </c>
      <c r="C318" s="33" t="s">
        <v>13</v>
      </c>
      <c r="D318" s="54">
        <f t="shared" si="36"/>
        <v>0</v>
      </c>
      <c r="E318" s="61">
        <f t="shared" ref="E318:J318" si="37">E320+E321</f>
        <v>0</v>
      </c>
      <c r="F318" s="61">
        <f t="shared" si="37"/>
        <v>0</v>
      </c>
      <c r="G318" s="61">
        <f t="shared" si="37"/>
        <v>0</v>
      </c>
      <c r="H318" s="61">
        <f t="shared" si="37"/>
        <v>0</v>
      </c>
      <c r="I318" s="61">
        <f t="shared" si="37"/>
        <v>0</v>
      </c>
      <c r="J318" s="61">
        <f t="shared" si="37"/>
        <v>0</v>
      </c>
    </row>
    <row r="319" spans="1:10" s="2" customFormat="1" ht="12.75" customHeight="1" x14ac:dyDescent="0.25">
      <c r="A319" s="66" t="s">
        <v>3</v>
      </c>
      <c r="B319" s="33"/>
      <c r="C319" s="31"/>
      <c r="D319" s="54">
        <f t="shared" si="36"/>
        <v>0</v>
      </c>
      <c r="E319" s="61"/>
      <c r="F319" s="61"/>
      <c r="G319" s="61"/>
      <c r="H319" s="61"/>
      <c r="I319" s="61"/>
      <c r="J319" s="61"/>
    </row>
    <row r="320" spans="1:10" ht="15" customHeight="1" x14ac:dyDescent="0.25">
      <c r="A320" s="66" t="s">
        <v>116</v>
      </c>
      <c r="B320" s="36">
        <v>310</v>
      </c>
      <c r="C320" s="45"/>
      <c r="D320" s="54">
        <f t="shared" si="36"/>
        <v>0</v>
      </c>
      <c r="E320" s="61"/>
      <c r="F320" s="61"/>
      <c r="G320" s="61"/>
      <c r="H320" s="61"/>
      <c r="I320" s="61"/>
      <c r="J320" s="61"/>
    </row>
    <row r="321" spans="1:10" ht="12.75" customHeight="1" x14ac:dyDescent="0.25">
      <c r="A321" s="66" t="s">
        <v>117</v>
      </c>
      <c r="B321" s="33">
        <v>320</v>
      </c>
      <c r="C321" s="33"/>
      <c r="D321" s="54">
        <f t="shared" si="36"/>
        <v>0</v>
      </c>
      <c r="E321" s="61"/>
      <c r="F321" s="61"/>
      <c r="G321" s="61"/>
      <c r="H321" s="61"/>
      <c r="I321" s="61"/>
      <c r="J321" s="61"/>
    </row>
    <row r="322" spans="1:10" ht="14.25" customHeight="1" x14ac:dyDescent="0.25">
      <c r="A322" s="66" t="s">
        <v>118</v>
      </c>
      <c r="B322" s="33">
        <v>400</v>
      </c>
      <c r="C322" s="33"/>
      <c r="D322" s="54">
        <f t="shared" si="36"/>
        <v>0</v>
      </c>
      <c r="E322" s="61">
        <f t="shared" ref="E322:J322" si="38">E324+E325</f>
        <v>0</v>
      </c>
      <c r="F322" s="61">
        <f t="shared" si="38"/>
        <v>0</v>
      </c>
      <c r="G322" s="61">
        <f t="shared" si="38"/>
        <v>0</v>
      </c>
      <c r="H322" s="61">
        <f t="shared" si="38"/>
        <v>0</v>
      </c>
      <c r="I322" s="61">
        <f t="shared" si="38"/>
        <v>0</v>
      </c>
      <c r="J322" s="61">
        <f t="shared" si="38"/>
        <v>0</v>
      </c>
    </row>
    <row r="323" spans="1:10" ht="12" customHeight="1" x14ac:dyDescent="0.25">
      <c r="A323" s="66" t="s">
        <v>3</v>
      </c>
      <c r="B323" s="33"/>
      <c r="C323" s="31"/>
      <c r="D323" s="54">
        <f t="shared" si="36"/>
        <v>0</v>
      </c>
      <c r="E323" s="61"/>
      <c r="F323" s="61"/>
      <c r="G323" s="61"/>
      <c r="H323" s="61"/>
      <c r="I323" s="61"/>
      <c r="J323" s="61"/>
    </row>
    <row r="324" spans="1:10" ht="13.5" customHeight="1" x14ac:dyDescent="0.25">
      <c r="A324" s="66" t="s">
        <v>119</v>
      </c>
      <c r="B324" s="36">
        <v>410</v>
      </c>
      <c r="C324" s="45"/>
      <c r="D324" s="54">
        <f t="shared" si="36"/>
        <v>0</v>
      </c>
      <c r="E324" s="61"/>
      <c r="F324" s="61"/>
      <c r="G324" s="61"/>
      <c r="H324" s="61"/>
      <c r="I324" s="61"/>
      <c r="J324" s="61"/>
    </row>
    <row r="325" spans="1:10" ht="13.5" customHeight="1" x14ac:dyDescent="0.25">
      <c r="A325" s="66" t="s">
        <v>120</v>
      </c>
      <c r="B325" s="33">
        <v>420</v>
      </c>
      <c r="C325" s="33"/>
      <c r="D325" s="54">
        <f t="shared" si="36"/>
        <v>0</v>
      </c>
      <c r="E325" s="61"/>
      <c r="F325" s="61"/>
      <c r="G325" s="61"/>
      <c r="H325" s="61"/>
      <c r="I325" s="61"/>
      <c r="J325" s="61"/>
    </row>
    <row r="326" spans="1:10" ht="15" customHeight="1" x14ac:dyDescent="0.25">
      <c r="A326" s="66" t="s">
        <v>121</v>
      </c>
      <c r="B326" s="33">
        <v>500</v>
      </c>
      <c r="C326" s="33" t="s">
        <v>13</v>
      </c>
      <c r="D326" s="54">
        <f t="shared" si="36"/>
        <v>0</v>
      </c>
      <c r="E326" s="61"/>
      <c r="F326" s="61"/>
      <c r="G326" s="61"/>
      <c r="H326" s="61"/>
      <c r="I326" s="61"/>
      <c r="J326" s="61"/>
    </row>
    <row r="327" spans="1:10" x14ac:dyDescent="0.25">
      <c r="A327" s="66" t="s">
        <v>122</v>
      </c>
      <c r="B327" s="33">
        <v>600</v>
      </c>
      <c r="C327" s="33" t="s">
        <v>13</v>
      </c>
      <c r="D327" s="54">
        <f t="shared" si="36"/>
        <v>0</v>
      </c>
      <c r="E327" s="61">
        <f t="shared" ref="E327:J327" si="39">E326+E228-E265</f>
        <v>0</v>
      </c>
      <c r="F327" s="61">
        <f t="shared" si="39"/>
        <v>0</v>
      </c>
      <c r="G327" s="61">
        <f t="shared" si="39"/>
        <v>0</v>
      </c>
      <c r="H327" s="61">
        <f t="shared" si="39"/>
        <v>0</v>
      </c>
      <c r="I327" s="61">
        <f t="shared" si="39"/>
        <v>0</v>
      </c>
      <c r="J327" s="61">
        <f t="shared" si="39"/>
        <v>0</v>
      </c>
    </row>
    <row r="329" spans="1:10" ht="18" customHeight="1" x14ac:dyDescent="0.25">
      <c r="A329" s="69" t="s">
        <v>176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x14ac:dyDescent="0.25">
      <c r="A330" s="142" t="s">
        <v>177</v>
      </c>
      <c r="B330" s="142"/>
      <c r="C330" s="142"/>
      <c r="D330" s="142"/>
      <c r="E330" s="142"/>
      <c r="F330" s="142"/>
      <c r="G330" s="142"/>
      <c r="H330" s="142"/>
      <c r="I330" s="142"/>
      <c r="J330" s="142"/>
    </row>
    <row r="331" spans="1:10" ht="45" customHeight="1" x14ac:dyDescent="0.2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</row>
    <row r="332" spans="1:10" ht="36.75" customHeight="1" x14ac:dyDescent="0.25">
      <c r="A332" s="142" t="s">
        <v>178</v>
      </c>
      <c r="B332" s="142"/>
      <c r="C332" s="142"/>
      <c r="D332" s="142"/>
      <c r="E332" s="142"/>
      <c r="F332" s="142"/>
      <c r="G332" s="142"/>
      <c r="H332" s="142"/>
      <c r="I332" s="142"/>
      <c r="J332" s="142"/>
    </row>
    <row r="333" spans="1:10" ht="52.5" customHeight="1" x14ac:dyDescent="0.25">
      <c r="A333" s="142" t="s">
        <v>179</v>
      </c>
      <c r="B333" s="142"/>
      <c r="C333" s="142"/>
      <c r="D333" s="142"/>
      <c r="E333" s="142"/>
      <c r="F333" s="142"/>
      <c r="G333" s="142"/>
      <c r="H333" s="142"/>
      <c r="I333" s="142"/>
      <c r="J333" s="142"/>
    </row>
    <row r="334" spans="1:10" ht="43.5" customHeight="1" x14ac:dyDescent="0.25">
      <c r="A334" s="142" t="s">
        <v>180</v>
      </c>
      <c r="B334" s="142"/>
      <c r="C334" s="142"/>
      <c r="D334" s="142"/>
      <c r="E334" s="142"/>
      <c r="F334" s="142"/>
      <c r="G334" s="142"/>
      <c r="H334" s="142"/>
      <c r="I334" s="142"/>
      <c r="J334" s="142"/>
    </row>
    <row r="335" spans="1:10" ht="40.5" customHeight="1" x14ac:dyDescent="0.25">
      <c r="A335" s="142" t="s">
        <v>181</v>
      </c>
      <c r="B335" s="142"/>
      <c r="C335" s="142"/>
      <c r="D335" s="142"/>
      <c r="E335" s="142"/>
      <c r="F335" s="142"/>
      <c r="G335" s="142"/>
      <c r="H335" s="142"/>
      <c r="I335" s="142"/>
      <c r="J335" s="142"/>
    </row>
    <row r="336" spans="1:10" x14ac:dyDescent="0.25">
      <c r="A336" s="70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x14ac:dyDescent="0.25">
      <c r="A337" s="70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x14ac:dyDescent="0.25">
      <c r="A338" s="70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x14ac:dyDescent="0.25">
      <c r="A339" s="70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x14ac:dyDescent="0.25">
      <c r="A340" s="70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x14ac:dyDescent="0.25">
      <c r="A341" s="70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x14ac:dyDescent="0.25">
      <c r="A342" s="70"/>
      <c r="B342" s="53"/>
      <c r="C342" s="53"/>
      <c r="D342" s="53"/>
      <c r="E342" s="53"/>
      <c r="F342" s="53"/>
      <c r="G342" s="53"/>
      <c r="H342" s="53"/>
      <c r="I342" s="53"/>
      <c r="J342" s="53"/>
    </row>
  </sheetData>
  <autoFilter ref="A10:J326"/>
  <mergeCells count="48"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</mergeCells>
  <phoneticPr fontId="15" type="noConversion"/>
  <pageMargins left="0.27559055118110237" right="0" top="0.55118110236220474" bottom="0.15748031496062992" header="0.31496062992125984" footer="0.31496062992125984"/>
  <pageSetup paperSize="9" fitToHeight="9" orientation="landscape" horizontalDpi="180" verticalDpi="180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60" zoomScaleNormal="100" workbookViewId="0">
      <selection activeCell="I19" sqref="I19:I28"/>
    </sheetView>
  </sheetViews>
  <sheetFormatPr defaultRowHeight="15" x14ac:dyDescent="0.25"/>
  <cols>
    <col min="1" max="1" width="17.140625" customWidth="1"/>
    <col min="4" max="4" width="15.140625" customWidth="1"/>
    <col min="5" max="5" width="16.140625" customWidth="1"/>
    <col min="6" max="6" width="16.42578125" customWidth="1"/>
    <col min="7" max="7" width="11.7109375" customWidth="1"/>
    <col min="8" max="8" width="11.85546875" customWidth="1"/>
    <col min="9" max="9" width="12.42578125" customWidth="1"/>
    <col min="10" max="10" width="14.85546875" customWidth="1"/>
    <col min="11" max="11" width="15.28515625" customWidth="1"/>
    <col min="12" max="12" width="15.42578125" customWidth="1"/>
  </cols>
  <sheetData>
    <row r="1" spans="1:12" ht="15.75" x14ac:dyDescent="0.25">
      <c r="L1" s="46" t="s">
        <v>128</v>
      </c>
    </row>
    <row r="2" spans="1:12" ht="15.75" x14ac:dyDescent="0.25">
      <c r="F2" s="47" t="s">
        <v>129</v>
      </c>
    </row>
    <row r="3" spans="1:12" ht="18.75" x14ac:dyDescent="0.25">
      <c r="F3" s="47" t="s">
        <v>130</v>
      </c>
    </row>
    <row r="4" spans="1:12" ht="15.75" x14ac:dyDescent="0.25">
      <c r="A4" s="46"/>
      <c r="D4" t="s">
        <v>298</v>
      </c>
      <c r="F4" s="47"/>
    </row>
    <row r="5" spans="1:12" ht="15.75" x14ac:dyDescent="0.25">
      <c r="A5" s="47"/>
    </row>
    <row r="6" spans="1:12" ht="15.75" x14ac:dyDescent="0.25">
      <c r="A6" s="47"/>
    </row>
    <row r="7" spans="1:12" ht="15.75" customHeight="1" x14ac:dyDescent="0.25">
      <c r="A7" s="161" t="s">
        <v>131</v>
      </c>
      <c r="B7" s="161" t="s">
        <v>76</v>
      </c>
      <c r="C7" s="161" t="s">
        <v>132</v>
      </c>
      <c r="D7" s="161" t="s">
        <v>133</v>
      </c>
      <c r="E7" s="161"/>
      <c r="F7" s="161"/>
      <c r="G7" s="161"/>
      <c r="H7" s="161"/>
      <c r="I7" s="161"/>
      <c r="J7" s="161"/>
      <c r="K7" s="161"/>
      <c r="L7" s="161"/>
    </row>
    <row r="8" spans="1:12" ht="15.75" x14ac:dyDescent="0.25">
      <c r="A8" s="161"/>
      <c r="B8" s="161"/>
      <c r="C8" s="161"/>
      <c r="D8" s="161" t="s">
        <v>134</v>
      </c>
      <c r="E8" s="161"/>
      <c r="F8" s="161"/>
      <c r="G8" s="161"/>
      <c r="H8" s="161"/>
      <c r="I8" s="161"/>
      <c r="J8" s="161"/>
      <c r="K8" s="161"/>
      <c r="L8" s="161"/>
    </row>
    <row r="9" spans="1:12" ht="15.75" x14ac:dyDescent="0.25">
      <c r="A9" s="161"/>
      <c r="B9" s="161"/>
      <c r="C9" s="161"/>
      <c r="D9" s="161" t="s">
        <v>135</v>
      </c>
      <c r="E9" s="161"/>
      <c r="F9" s="161"/>
      <c r="G9" s="161" t="s">
        <v>4</v>
      </c>
      <c r="H9" s="161"/>
      <c r="I9" s="161"/>
      <c r="J9" s="161"/>
      <c r="K9" s="161"/>
      <c r="L9" s="161"/>
    </row>
    <row r="10" spans="1:12" ht="47.25" customHeight="1" x14ac:dyDescent="0.25">
      <c r="A10" s="161"/>
      <c r="B10" s="161"/>
      <c r="C10" s="161"/>
      <c r="D10" s="161"/>
      <c r="E10" s="161"/>
      <c r="F10" s="161"/>
      <c r="G10" s="161" t="s">
        <v>136</v>
      </c>
      <c r="H10" s="161"/>
      <c r="I10" s="161"/>
      <c r="J10" s="161" t="s">
        <v>139</v>
      </c>
      <c r="K10" s="161"/>
      <c r="L10" s="161"/>
    </row>
    <row r="11" spans="1:12" ht="50.25" customHeight="1" x14ac:dyDescent="0.25">
      <c r="A11" s="161"/>
      <c r="B11" s="161"/>
      <c r="C11" s="161"/>
      <c r="D11" s="161"/>
      <c r="E11" s="161"/>
      <c r="F11" s="161"/>
      <c r="G11" s="161" t="s">
        <v>137</v>
      </c>
      <c r="H11" s="161"/>
      <c r="I11" s="161"/>
      <c r="J11" s="161" t="s">
        <v>140</v>
      </c>
      <c r="K11" s="161"/>
      <c r="L11" s="161"/>
    </row>
    <row r="12" spans="1:12" ht="78.75" customHeight="1" x14ac:dyDescent="0.25">
      <c r="A12" s="161"/>
      <c r="B12" s="161"/>
      <c r="C12" s="161"/>
      <c r="D12" s="161"/>
      <c r="E12" s="161"/>
      <c r="F12" s="161"/>
      <c r="G12" s="161" t="s">
        <v>138</v>
      </c>
      <c r="H12" s="161"/>
      <c r="I12" s="161"/>
      <c r="J12" s="162"/>
      <c r="K12" s="162"/>
      <c r="L12" s="162"/>
    </row>
    <row r="13" spans="1:12" ht="15.75" x14ac:dyDescent="0.25">
      <c r="A13" s="161"/>
      <c r="B13" s="161"/>
      <c r="C13" s="161"/>
      <c r="D13" s="161" t="s">
        <v>291</v>
      </c>
      <c r="E13" s="161" t="s">
        <v>292</v>
      </c>
      <c r="F13" s="161" t="s">
        <v>293</v>
      </c>
      <c r="G13" s="161" t="s">
        <v>296</v>
      </c>
      <c r="H13" s="161" t="s">
        <v>292</v>
      </c>
      <c r="I13" s="98" t="s">
        <v>297</v>
      </c>
      <c r="J13" s="161" t="s">
        <v>294</v>
      </c>
      <c r="K13" s="161" t="s">
        <v>292</v>
      </c>
      <c r="L13" s="161" t="s">
        <v>295</v>
      </c>
    </row>
    <row r="14" spans="1:12" ht="57" customHeight="1" x14ac:dyDescent="0.25">
      <c r="A14" s="161"/>
      <c r="B14" s="161"/>
      <c r="C14" s="161"/>
      <c r="D14" s="161"/>
      <c r="E14" s="161"/>
      <c r="F14" s="161"/>
      <c r="G14" s="161"/>
      <c r="H14" s="161"/>
      <c r="I14" s="39" t="s">
        <v>141</v>
      </c>
      <c r="J14" s="161"/>
      <c r="K14" s="161"/>
      <c r="L14" s="161"/>
    </row>
    <row r="15" spans="1:12" ht="15.75" x14ac:dyDescent="0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66.75" customHeight="1" x14ac:dyDescent="0.25">
      <c r="A16" s="48" t="s">
        <v>142</v>
      </c>
      <c r="B16" s="160" t="s">
        <v>146</v>
      </c>
      <c r="C16" s="157" t="s">
        <v>143</v>
      </c>
      <c r="D16" s="158">
        <v>13288291.050000001</v>
      </c>
      <c r="E16" s="158">
        <v>9212880.9900000002</v>
      </c>
      <c r="F16" s="158">
        <v>9422880.9900000002</v>
      </c>
      <c r="G16" s="158">
        <v>0</v>
      </c>
      <c r="H16" s="158">
        <v>0</v>
      </c>
      <c r="I16" s="158">
        <v>0</v>
      </c>
      <c r="J16" s="158">
        <v>13288291.050000001</v>
      </c>
      <c r="K16" s="158">
        <v>9212880.9900000002</v>
      </c>
      <c r="L16" s="158">
        <v>9422880.9900000002</v>
      </c>
    </row>
    <row r="17" spans="1:12" ht="15.75" x14ac:dyDescent="0.25">
      <c r="A17" s="50" t="s">
        <v>7</v>
      </c>
      <c r="B17" s="160"/>
      <c r="C17" s="157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ht="7.5" customHeight="1" x14ac:dyDescent="0.25">
      <c r="A18" s="49"/>
      <c r="B18" s="160"/>
      <c r="C18" s="157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84.75" customHeight="1" x14ac:dyDescent="0.25">
      <c r="A19" s="159" t="s">
        <v>144</v>
      </c>
      <c r="B19" s="157">
        <v>1001</v>
      </c>
      <c r="C19" s="157" t="s">
        <v>143</v>
      </c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x14ac:dyDescent="0.25">
      <c r="A20" s="155"/>
      <c r="B20" s="157"/>
      <c r="C20" s="157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x14ac:dyDescent="0.25">
      <c r="A21" s="155"/>
      <c r="B21" s="157"/>
      <c r="C21" s="157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2" x14ac:dyDescent="0.25">
      <c r="A22" s="155"/>
      <c r="B22" s="157"/>
      <c r="C22" s="157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0.75" customHeight="1" x14ac:dyDescent="0.25">
      <c r="A23" s="155"/>
      <c r="B23" s="157"/>
      <c r="C23" s="157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idden="1" x14ac:dyDescent="0.25">
      <c r="A24" s="155"/>
      <c r="B24" s="157"/>
      <c r="C24" s="157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2" hidden="1" x14ac:dyDescent="0.25">
      <c r="A25" s="155"/>
      <c r="B25" s="157"/>
      <c r="C25" s="157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idden="1" x14ac:dyDescent="0.25">
      <c r="A26" s="155"/>
      <c r="B26" s="157"/>
      <c r="C26" s="157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hidden="1" x14ac:dyDescent="0.25">
      <c r="A27" s="155"/>
      <c r="B27" s="157"/>
      <c r="C27" s="157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idden="1" x14ac:dyDescent="0.25">
      <c r="A28" s="155"/>
      <c r="B28" s="157"/>
      <c r="C28" s="157"/>
      <c r="D28" s="158"/>
      <c r="E28" s="158"/>
      <c r="F28" s="158"/>
      <c r="G28" s="158"/>
      <c r="H28" s="158"/>
      <c r="I28" s="158"/>
      <c r="J28" s="158"/>
      <c r="K28" s="158"/>
      <c r="L28" s="158"/>
    </row>
    <row r="29" spans="1:12" ht="50.25" customHeight="1" x14ac:dyDescent="0.25">
      <c r="A29" s="155" t="s">
        <v>145</v>
      </c>
      <c r="B29" s="157">
        <v>2001</v>
      </c>
      <c r="C29" s="155"/>
      <c r="D29" s="155">
        <v>13288291.050000001</v>
      </c>
      <c r="E29" s="155">
        <v>9212880.9900000002</v>
      </c>
      <c r="F29" s="155">
        <v>9422880.9900000002</v>
      </c>
      <c r="G29" s="155">
        <v>0</v>
      </c>
      <c r="H29" s="155">
        <v>0</v>
      </c>
      <c r="I29" s="155">
        <v>0</v>
      </c>
      <c r="J29" s="155">
        <v>13288291.050000001</v>
      </c>
      <c r="K29" s="155">
        <v>9212880.9900000002</v>
      </c>
      <c r="L29" s="155">
        <v>9422880.9900000002</v>
      </c>
    </row>
    <row r="30" spans="1:12" ht="15" customHeight="1" x14ac:dyDescent="0.25">
      <c r="A30" s="155"/>
      <c r="B30" s="157"/>
      <c r="C30" s="155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1:12" ht="1.5" customHeight="1" x14ac:dyDescent="0.25">
      <c r="A31" s="155"/>
      <c r="B31" s="157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 ht="11.25" customHeight="1" x14ac:dyDescent="0.25">
      <c r="A32" s="155"/>
      <c r="B32" s="157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ht="15" hidden="1" customHeight="1" x14ac:dyDescent="0.25">
      <c r="A33" s="155"/>
      <c r="B33" s="157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ht="15" hidden="1" customHeight="1" x14ac:dyDescent="0.25">
      <c r="A34" s="155"/>
      <c r="B34" s="157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6" spans="1:12" ht="18.75" x14ac:dyDescent="0.25">
      <c r="A36" s="51" t="s">
        <v>150</v>
      </c>
    </row>
    <row r="37" spans="1:12" ht="38.25" customHeight="1" x14ac:dyDescent="0.25">
      <c r="A37" s="156" t="s">
        <v>151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 ht="49.5" customHeight="1" x14ac:dyDescent="0.25">
      <c r="A38" s="156" t="s">
        <v>152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t="15.75" x14ac:dyDescent="0.25">
      <c r="A39" s="41" t="s">
        <v>153</v>
      </c>
    </row>
    <row r="40" spans="1:12" ht="135" customHeight="1" x14ac:dyDescent="0.25">
      <c r="A40" s="156" t="s">
        <v>154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12" ht="15.75" x14ac:dyDescent="0.25">
      <c r="A41" s="41" t="s">
        <v>155</v>
      </c>
    </row>
    <row r="42" spans="1:12" ht="15.75" x14ac:dyDescent="0.25">
      <c r="A42" s="41" t="s">
        <v>156</v>
      </c>
    </row>
    <row r="43" spans="1:12" ht="15.75" x14ac:dyDescent="0.25">
      <c r="A43" s="41" t="s">
        <v>157</v>
      </c>
    </row>
    <row r="44" spans="1:12" ht="15.75" x14ac:dyDescent="0.25">
      <c r="A44" s="41" t="s">
        <v>158</v>
      </c>
    </row>
    <row r="45" spans="1:12" ht="15.75" x14ac:dyDescent="0.25">
      <c r="A45" s="41" t="s">
        <v>159</v>
      </c>
    </row>
    <row r="46" spans="1:12" ht="15.75" x14ac:dyDescent="0.25">
      <c r="A46" s="41" t="s">
        <v>160</v>
      </c>
    </row>
    <row r="47" spans="1:12" ht="15.75" x14ac:dyDescent="0.25">
      <c r="A47" s="41" t="s">
        <v>161</v>
      </c>
    </row>
    <row r="48" spans="1:12" ht="15.75" x14ac:dyDescent="0.25">
      <c r="A48" s="41" t="s">
        <v>162</v>
      </c>
    </row>
    <row r="49" spans="1:12" ht="33.75" customHeight="1" x14ac:dyDescent="0.25">
      <c r="A49" s="156" t="s">
        <v>163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1:12" ht="43.5" customHeight="1" x14ac:dyDescent="0.25">
      <c r="A50" s="41" t="s">
        <v>164</v>
      </c>
    </row>
  </sheetData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J16:J18"/>
    <mergeCell ref="K16:K18"/>
    <mergeCell ref="B16:B18"/>
    <mergeCell ref="C16:C18"/>
    <mergeCell ref="D16:D18"/>
    <mergeCell ref="E16:E18"/>
    <mergeCell ref="F16:F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G16:G18"/>
    <mergeCell ref="H16:H18"/>
    <mergeCell ref="I16:I18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A29:A34"/>
    <mergeCell ref="B29:B34"/>
    <mergeCell ref="C29:C34"/>
    <mergeCell ref="D29:D34"/>
    <mergeCell ref="E29:E3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RowHeight="15" x14ac:dyDescent="0.25"/>
  <cols>
    <col min="1" max="1" width="49.7109375" customWidth="1"/>
    <col min="2" max="2" width="10.140625" customWidth="1"/>
    <col min="3" max="3" width="45.85546875" customWidth="1"/>
  </cols>
  <sheetData>
    <row r="1" spans="1:4" ht="15.75" x14ac:dyDescent="0.25">
      <c r="B1" s="52" t="s">
        <v>165</v>
      </c>
    </row>
    <row r="3" spans="1:4" ht="15.75" x14ac:dyDescent="0.25">
      <c r="B3" s="47"/>
      <c r="D3" s="46" t="s">
        <v>166</v>
      </c>
    </row>
    <row r="4" spans="1:4" ht="15.75" x14ac:dyDescent="0.25">
      <c r="B4" s="47" t="s">
        <v>167</v>
      </c>
    </row>
    <row r="5" spans="1:4" ht="15.75" x14ac:dyDescent="0.25">
      <c r="B5" s="47" t="s">
        <v>168</v>
      </c>
      <c r="C5" s="104">
        <v>2016</v>
      </c>
    </row>
    <row r="6" spans="1:4" ht="15.75" x14ac:dyDescent="0.25">
      <c r="B6" s="47" t="s">
        <v>71</v>
      </c>
    </row>
    <row r="7" spans="1:4" ht="15.75" x14ac:dyDescent="0.25">
      <c r="A7" s="41"/>
    </row>
    <row r="8" spans="1:4" ht="128.25" customHeight="1" x14ac:dyDescent="0.25">
      <c r="A8" s="161" t="s">
        <v>1</v>
      </c>
      <c r="B8" s="39" t="s">
        <v>169</v>
      </c>
      <c r="C8" s="161" t="s">
        <v>171</v>
      </c>
    </row>
    <row r="9" spans="1:4" ht="15.75" x14ac:dyDescent="0.25">
      <c r="A9" s="161"/>
      <c r="B9" s="39" t="s">
        <v>170</v>
      </c>
      <c r="C9" s="161"/>
    </row>
    <row r="10" spans="1:4" ht="15.75" x14ac:dyDescent="0.25">
      <c r="A10" s="39">
        <v>1</v>
      </c>
      <c r="B10" s="39">
        <v>2</v>
      </c>
      <c r="C10" s="39">
        <v>3</v>
      </c>
    </row>
    <row r="11" spans="1:4" ht="34.5" customHeight="1" x14ac:dyDescent="0.25">
      <c r="A11" s="38" t="s">
        <v>121</v>
      </c>
      <c r="B11" s="39">
        <v>10</v>
      </c>
      <c r="C11" s="38">
        <v>0</v>
      </c>
    </row>
    <row r="12" spans="1:4" ht="42" customHeight="1" x14ac:dyDescent="0.25">
      <c r="A12" s="38" t="s">
        <v>122</v>
      </c>
      <c r="B12" s="39">
        <v>20</v>
      </c>
      <c r="C12" s="38">
        <v>0</v>
      </c>
    </row>
    <row r="13" spans="1:4" ht="15.75" x14ac:dyDescent="0.25">
      <c r="A13" s="38" t="s">
        <v>172</v>
      </c>
      <c r="B13" s="39">
        <v>30</v>
      </c>
      <c r="C13" s="38">
        <v>0</v>
      </c>
    </row>
    <row r="14" spans="1:4" ht="30" customHeight="1" x14ac:dyDescent="0.25">
      <c r="A14" s="38" t="s">
        <v>173</v>
      </c>
      <c r="B14" s="39">
        <v>40</v>
      </c>
      <c r="C14" s="38">
        <v>0</v>
      </c>
    </row>
    <row r="15" spans="1:4" ht="15.75" x14ac:dyDescent="0.25">
      <c r="A15" s="38"/>
      <c r="B15" s="38"/>
      <c r="C15" s="38"/>
    </row>
    <row r="16" spans="1:4" ht="15.75" x14ac:dyDescent="0.25">
      <c r="A16" s="41"/>
    </row>
    <row r="17" spans="1:13" ht="15.75" x14ac:dyDescent="0.25">
      <c r="A17" s="41" t="s">
        <v>174</v>
      </c>
    </row>
    <row r="18" spans="1:13" ht="15" customHeight="1" x14ac:dyDescent="0.25">
      <c r="A18" s="163" t="s">
        <v>175</v>
      </c>
      <c r="B18" s="164"/>
      <c r="C18" s="164"/>
      <c r="D18" s="164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164"/>
      <c r="B19" s="164"/>
      <c r="C19" s="164"/>
      <c r="D19" s="164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64"/>
      <c r="B20" s="164"/>
      <c r="C20" s="164"/>
      <c r="D20" s="164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164"/>
      <c r="B21" s="164"/>
      <c r="C21" s="164"/>
      <c r="D21" s="164"/>
    </row>
    <row r="22" spans="1:13" x14ac:dyDescent="0.25">
      <c r="A22" s="164"/>
      <c r="B22" s="164"/>
      <c r="C22" s="164"/>
      <c r="D22" s="164"/>
    </row>
    <row r="23" spans="1:13" x14ac:dyDescent="0.25">
      <c r="A23" s="164"/>
      <c r="B23" s="164"/>
      <c r="C23" s="164"/>
      <c r="D23" s="164"/>
    </row>
    <row r="24" spans="1:13" x14ac:dyDescent="0.25">
      <c r="A24" s="164"/>
      <c r="B24" s="164"/>
      <c r="C24" s="164"/>
      <c r="D24" s="164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zoomScaleNormal="100" workbookViewId="0">
      <selection activeCell="A38" sqref="A38"/>
    </sheetView>
  </sheetViews>
  <sheetFormatPr defaultRowHeight="15" x14ac:dyDescent="0.25"/>
  <cols>
    <col min="1" max="1" width="33.7109375" customWidth="1"/>
    <col min="2" max="2" width="14.140625" customWidth="1"/>
    <col min="3" max="3" width="27.85546875" customWidth="1"/>
    <col min="5" max="5" width="2.5703125" customWidth="1"/>
    <col min="6" max="6" width="0.5703125" customWidth="1"/>
  </cols>
  <sheetData>
    <row r="5" spans="1:4" ht="15.75" x14ac:dyDescent="0.25">
      <c r="A5" s="52" t="s">
        <v>182</v>
      </c>
    </row>
    <row r="6" spans="1:4" ht="15.75" x14ac:dyDescent="0.25">
      <c r="D6" s="46" t="s">
        <v>183</v>
      </c>
    </row>
    <row r="7" spans="1:4" ht="15.75" x14ac:dyDescent="0.25">
      <c r="A7" s="46"/>
    </row>
    <row r="8" spans="1:4" ht="15.75" x14ac:dyDescent="0.25">
      <c r="A8" s="47" t="s">
        <v>184</v>
      </c>
    </row>
    <row r="9" spans="1:4" ht="15.75" x14ac:dyDescent="0.25">
      <c r="A9" s="41"/>
    </row>
    <row r="10" spans="1:4" ht="15.75" x14ac:dyDescent="0.25">
      <c r="A10" s="39" t="s">
        <v>1</v>
      </c>
      <c r="B10" s="39" t="s">
        <v>76</v>
      </c>
      <c r="C10" s="39" t="s">
        <v>185</v>
      </c>
    </row>
    <row r="11" spans="1:4" ht="15.75" x14ac:dyDescent="0.25">
      <c r="A11" s="39">
        <v>1</v>
      </c>
      <c r="B11" s="39">
        <v>2</v>
      </c>
      <c r="C11" s="39">
        <v>3</v>
      </c>
    </row>
    <row r="12" spans="1:4" ht="31.5" customHeight="1" x14ac:dyDescent="0.25">
      <c r="A12" s="38" t="s">
        <v>186</v>
      </c>
      <c r="B12" s="39">
        <v>10</v>
      </c>
      <c r="C12" s="38">
        <v>0</v>
      </c>
    </row>
    <row r="13" spans="1:4" ht="54" customHeight="1" x14ac:dyDescent="0.25">
      <c r="A13" s="38" t="s">
        <v>187</v>
      </c>
      <c r="B13" s="161">
        <v>20</v>
      </c>
      <c r="C13" s="155">
        <v>0</v>
      </c>
    </row>
    <row r="14" spans="1:4" ht="56.25" customHeight="1" x14ac:dyDescent="0.25">
      <c r="A14" s="38" t="s">
        <v>188</v>
      </c>
      <c r="B14" s="161"/>
      <c r="C14" s="155"/>
    </row>
    <row r="15" spans="1:4" ht="15.75" x14ac:dyDescent="0.25">
      <c r="A15" s="41"/>
    </row>
    <row r="16" spans="1:4" ht="15.75" x14ac:dyDescent="0.25">
      <c r="A16" s="41"/>
    </row>
    <row r="17" spans="1:3" ht="15.75" x14ac:dyDescent="0.25">
      <c r="A17" s="41"/>
    </row>
    <row r="18" spans="1:3" ht="15.75" x14ac:dyDescent="0.25">
      <c r="A18" s="41" t="s">
        <v>189</v>
      </c>
    </row>
    <row r="19" spans="1:3" ht="15.75" x14ac:dyDescent="0.25">
      <c r="A19" s="41" t="s">
        <v>190</v>
      </c>
      <c r="C19" s="105" t="s">
        <v>308</v>
      </c>
    </row>
    <row r="20" spans="1:3" ht="15.75" x14ac:dyDescent="0.25">
      <c r="A20" s="41" t="s">
        <v>191</v>
      </c>
    </row>
    <row r="21" spans="1:3" ht="15.75" x14ac:dyDescent="0.25">
      <c r="A21" s="41"/>
    </row>
    <row r="22" spans="1:3" ht="15.75" x14ac:dyDescent="0.25">
      <c r="A22" s="41" t="s">
        <v>192</v>
      </c>
    </row>
    <row r="23" spans="1:3" ht="15.75" x14ac:dyDescent="0.25">
      <c r="A23" s="41" t="s">
        <v>190</v>
      </c>
    </row>
    <row r="24" spans="1:3" ht="15.75" x14ac:dyDescent="0.25">
      <c r="A24" s="41" t="s">
        <v>191</v>
      </c>
    </row>
    <row r="25" spans="1:3" ht="15.75" x14ac:dyDescent="0.25">
      <c r="A25" s="41"/>
    </row>
    <row r="26" spans="1:3" ht="15.75" x14ac:dyDescent="0.25">
      <c r="A26" s="41" t="s">
        <v>193</v>
      </c>
    </row>
    <row r="27" spans="1:3" ht="15.75" x14ac:dyDescent="0.25">
      <c r="A27" s="41" t="s">
        <v>190</v>
      </c>
      <c r="C27" s="105" t="s">
        <v>299</v>
      </c>
    </row>
    <row r="28" spans="1:3" ht="15.75" x14ac:dyDescent="0.25">
      <c r="A28" s="41" t="s">
        <v>191</v>
      </c>
    </row>
    <row r="29" spans="1:3" ht="15.75" x14ac:dyDescent="0.25">
      <c r="A29" s="41"/>
    </row>
    <row r="30" spans="1:3" ht="15.75" x14ac:dyDescent="0.25">
      <c r="A30" s="41" t="s">
        <v>21</v>
      </c>
    </row>
    <row r="31" spans="1:3" ht="15.75" x14ac:dyDescent="0.25">
      <c r="A31" s="41" t="s">
        <v>190</v>
      </c>
      <c r="C31" s="105" t="s">
        <v>299</v>
      </c>
    </row>
    <row r="32" spans="1:3" ht="15.75" x14ac:dyDescent="0.25">
      <c r="A32" s="41" t="s">
        <v>194</v>
      </c>
    </row>
    <row r="33" spans="1:1" ht="15.75" x14ac:dyDescent="0.25">
      <c r="A33" s="41"/>
    </row>
    <row r="34" spans="1:1" ht="15.75" x14ac:dyDescent="0.25">
      <c r="A34" s="41" t="s">
        <v>300</v>
      </c>
    </row>
    <row r="35" spans="1:1" ht="15.75" x14ac:dyDescent="0.25">
      <c r="A35" s="41"/>
    </row>
    <row r="36" spans="1:1" ht="15.75" x14ac:dyDescent="0.25">
      <c r="A36" s="41" t="s">
        <v>309</v>
      </c>
    </row>
  </sheetData>
  <mergeCells count="2">
    <mergeCell ref="B13:B14"/>
    <mergeCell ref="C13:C14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 с печатью</vt:lpstr>
      <vt:lpstr>Справочная информация с печатью</vt:lpstr>
      <vt:lpstr>расчёт обоснование с печатью</vt:lpstr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'титульный лист + раздел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2017-02-18T05:03:09Z</dcterms:modified>
</cp:coreProperties>
</file>